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7935" activeTab="6"/>
  </bookViews>
  <sheets>
    <sheet name="B1- Thuc trang LN theo nhom" sheetId="1" r:id="rId1"/>
    <sheet name="B2 - Thuc trang LN theo huyen" sheetId="2" r:id="rId2"/>
    <sheet name="B3 - KH lang nghe 16-20" sheetId="3" r:id="rId3"/>
    <sheet name="B4 - Ln gan cum CN" sheetId="4" r:id="rId4"/>
    <sheet name="B5 - Nhu cầu kinh phí" sheetId="5" r:id="rId5"/>
    <sheet name="5a-XD thương hiệu" sheetId="6" r:id="rId6"/>
    <sheet name="5b-xử lý Môi trường" sheetId="7" r:id="rId7"/>
    <sheet name="Sheet1" sheetId="8" r:id="rId8"/>
  </sheets>
  <definedNames>
    <definedName name="_xlnm.Print_Area" localSheetId="5">'5a-XD thương hiệu'!$A$1:$D$25</definedName>
    <definedName name="_xlnm.Print_Area" localSheetId="6">'5b-xử lý Môi trường'!$A$1:$C$27</definedName>
    <definedName name="_xlnm.Print_Area" localSheetId="0">'B1- Thuc trang LN theo nhom'!$A$1:$K$80</definedName>
    <definedName name="_xlnm.Print_Area" localSheetId="1">'B2 - Thuc trang LN theo huyen'!$A$1:$F$133</definedName>
    <definedName name="_xlnm.Print_Titles" localSheetId="0">'B1- Thuc trang LN theo nhom'!$5:$6</definedName>
    <definedName name="_xlnm.Print_Titles" localSheetId="1">'B2 - Thuc trang LN theo huyen'!$5:$6</definedName>
  </definedNames>
  <calcPr fullCalcOnLoad="1"/>
</workbook>
</file>

<file path=xl/sharedStrings.xml><?xml version="1.0" encoding="utf-8"?>
<sst xmlns="http://schemas.openxmlformats.org/spreadsheetml/2006/main" count="616" uniqueCount="320">
  <si>
    <t>TT</t>
  </si>
  <si>
    <t>Tên làng nghề, địa chỉ</t>
  </si>
  <si>
    <t>Lao động trong làng nghề (người)</t>
  </si>
  <si>
    <t>Tổng số lao động</t>
  </si>
  <si>
    <t>Năm công nhận</t>
  </si>
  <si>
    <t>Làng nghề chế biến thực phẩm Việt Tiến, xã Vụ Cầu, huyện Hạ Hòa</t>
  </si>
  <si>
    <t>Làng nghề chế biến thực phẩm Đoàn Kết xã Hùng Lô, TP Việt Trì</t>
  </si>
  <si>
    <t>Làng chế biến chè Vân Hùng, xã Tây Cốc, huyện Đoan Hùng</t>
  </si>
  <si>
    <t>Làng nghề sản xuất chè Phú Thịnh, xã Yên Kỳ, huyện Hạ Hòa</t>
  </si>
  <si>
    <t>Làng nghề chế biến thực phẩm An Thọ, xã Vụ Quang, huyện Đoan Hùng</t>
  </si>
  <si>
    <t>Làng nghề sản xuất chè Phú Ích, xã Hương Xạ, huyện Hạ Hòa</t>
  </si>
  <si>
    <t>Làng nghề sản xuất chè Chu Hưng, xã Ấm Hạ, huyện Hạ Hòa</t>
  </si>
  <si>
    <t>Làng nghề tương Dục Mỹ, xã Cao Xá, huyện Lâm Thao</t>
  </si>
  <si>
    <t>Làng nghề sản xuất chè Dốc Đen, xã Đông Lĩnh, huyện Thanh Ba</t>
  </si>
  <si>
    <t>Làng nghề sản xuất chè Khuôn, xã Sơn Hùng, huyện Thanh Sơn</t>
  </si>
  <si>
    <t>Làng nghề chế biến NLS Tiền Phong, xã Hương Lung, huyện Cẩm Khê</t>
  </si>
  <si>
    <t>Làng nghề nuôi và chế biến rắn Tứ Xã, huyện Lâm Thao</t>
  </si>
  <si>
    <t>Làng nghề chè Chùa Tà, xã Tiên Phú, huyện Phù Ninh</t>
  </si>
  <si>
    <t>Làng chế biến mỳ bún bánh Thạch Đê, xã Hiền Đa, huyện Cẩm Khê</t>
  </si>
  <si>
    <t>Làng nghề sản xuất và chế biến chè Lê Lợi, xã Cáo Điền, huyện Hạ Hòa</t>
  </si>
  <si>
    <t>Làng rau an toàn Tân Đức, xã Tân Đức, TP Việt Trì</t>
  </si>
  <si>
    <t>Làng nghề chế biến chè Đồng Lão, xã Thục Luyện, huyện Thanh Sơn</t>
  </si>
  <si>
    <t>Làng nghề nuôi và chế biến rắn Khuân Dậu, xã Trung Giáp, huyện Phù Ninh</t>
  </si>
  <si>
    <t>Làng nghề chế biến lâm sản Ấm Hạ, xã Ấm Hạ, huyện Hạ Hòa</t>
  </si>
  <si>
    <t>Làng nghề sản xuất sơn ta Xuân Quang, xã Xuân Quang, huyện Tam Nông</t>
  </si>
  <si>
    <t>Làng nghề sản xuất sơn đỏ Dị Nậu, xã Dị Nậu, huyện Tam Nông</t>
  </si>
  <si>
    <t>Làng nghề sản xuất sơn ta Thọ Xuyên, xã Thọ Văn, huyện Tam Nông</t>
  </si>
  <si>
    <t>Làng nghề sản xuất sơn Văn Lang, xã Văn Lương, huyện Tam Nông</t>
  </si>
  <si>
    <t>Làng nghề sản xuất bánh, bún và dịch vụ Hà Thạch, xã Hà Thạch, TX Phú Thọ</t>
  </si>
  <si>
    <t>Làng nghề rau an toàn Phú Lợi, phường Trường Thịnh, TX Phú Thọ</t>
  </si>
  <si>
    <t>Làng nghề rau an toàn Văn Phú, xã Sai Nga, huyện Cẩm Khê</t>
  </si>
  <si>
    <t>Làng nghề sản xuất bún, bánh và DV xóm Chùa, xã Phú Nham, huyện Phù Ninh</t>
  </si>
  <si>
    <t>Làng nghề sản xuất và chế biến chè Phú Thịnh, xã Phú Hộ, TX Phú Thọ</t>
  </si>
  <si>
    <t>Làng nghề mây tre đan Ngô Xá, xã Ngô Xá, huyện Cẩm Khê</t>
  </si>
  <si>
    <t>Làng nghề nón Sai Nga, xã Sai Nga, huyện Cẩm Khê</t>
  </si>
  <si>
    <t>Làng nghề đan lát Đỗ Xuyên, xã Đỗ Xuyên, huyện Thanh Ba</t>
  </si>
  <si>
    <t>Làng nghề mộc Minh Đức, xã Thanh Uyên, huyện Tam Nông</t>
  </si>
  <si>
    <t>Làng nghề mộc Dư Ba, xã Tuy Lộc, huyện Cẩm Khê</t>
  </si>
  <si>
    <t>Làng nghề mộc Phú Hà, thị trấn Thanh Sơn, huyện Thanh Sơn</t>
  </si>
  <si>
    <t>Làng nghề đan lát Minh Hòa, xã Minh Hạc, huyện Hạ Hòa</t>
  </si>
  <si>
    <t>Làng nghề sản xuất nón lá làng Dền, xã Gia Thanh, huyện Phù Ninh</t>
  </si>
  <si>
    <t>Làng Đan lát Ba Đông, xã Hoàng Xá, huyện Thanh Thủy</t>
  </si>
  <si>
    <t>Làng nghề đan lát Tùng Khê, xã Tùng Khê, huyện Cẩm Khê</t>
  </si>
  <si>
    <t>Làng nghề đan lát Yển Khê, xã Yển Khê, huyện Thanh Ba</t>
  </si>
  <si>
    <t>Làng nghề dệt thổ cẩm Chiềng, xã Kim Thượng, huyện Tân Sơn</t>
  </si>
  <si>
    <t>Làng nón lá Sơn Nga, xã Sơn Nga, huyện Cẩm Khê</t>
  </si>
  <si>
    <t>Làng nghề TCMN và Ủ ấm Sơn Vy, huyện Lâm Thao</t>
  </si>
  <si>
    <t>Làng nghề dịch vụ sản xuất ngư cụ Thao Hà,xã Bằng Giã, huyện Hạ Hòa</t>
  </si>
  <si>
    <t>Làng nghề mộc Việt Tiến, xã Tứ Xã, huyện Lâm Thao</t>
  </si>
  <si>
    <t>Làng nghề sản xuất đồ thờ cũng Hiền Đa, xã Hiền Đa, huyện Cẩm Khê</t>
  </si>
  <si>
    <t>Làng nghề đan lát khu Bắc, xã Hiền Quan, huyện Tam Nông</t>
  </si>
  <si>
    <t>Làng nghề mộc Vân Du - xã Vân Du, huyện Đoan Hùng</t>
  </si>
  <si>
    <t>Làng nghề chế biến gỗ thành khí và đồ mộc gia dụng Phù Lao, xã Sơn Thủy, huyện Thanh Thủy</t>
  </si>
  <si>
    <t>Làng nghề xây dựng và sản xuất vật liệu xây dựng cao cấp Hưng Đạo, xã Xuân Huy, huyện Lâm Thao</t>
  </si>
  <si>
    <t>Làng nghề xây dựng Do Nghĩa, xã Sơn Vy, huyện Lâm Thao</t>
  </si>
  <si>
    <t>Làng nghề trồng hoa làng Thượng, xã Tiên Du, huyện Phù Ninh</t>
  </si>
  <si>
    <t>Làng sản xuất cá chép đỏ Thủy Trầm, xã Tuy Lộc, huyện Cẩm Khê</t>
  </si>
  <si>
    <t>Làng nghề cây cảnh - dịch vụ An Mỹ, xã Phú Lộc, huyện Phù Ninh</t>
  </si>
  <si>
    <t>Làng nghề sinh vật cảnh Trung Ngãi, Thị trấn Yên Lập, huyện Yên Lập</t>
  </si>
  <si>
    <t>Làng nghề trồng hoa đào Hồng Vân, xã Thanh Minh, TX Phú Thọ</t>
  </si>
  <si>
    <t>Làng nghề hoa đào Nhà Nít, xã Thanh Đình, TP Việt Trì</t>
  </si>
  <si>
    <t>Làng nghề hoa đào Long Ân, xã Hà Lộc, TX Phú Thọ</t>
  </si>
  <si>
    <t>Làng nghề hoa và cây cảnh Hùng Long, xã Hùng Long, huyện Đoan Hùng</t>
  </si>
  <si>
    <t>Làng nghề hoa và cây cảnh Phương Viên, xã Tân Phương, huyện Thanh Thủy</t>
  </si>
  <si>
    <t>2010</t>
  </si>
  <si>
    <t>2009</t>
  </si>
  <si>
    <t>Làng nghề nuôi trồng và chế biến nấm, mộc nhĩ Đoan Thượng, xã Đồng Luận, huyện Thanh Thủy</t>
  </si>
  <si>
    <t>Làng nghề chế biến chè Hoàng Văn, xã Văn Luông, huyện Tân Sơn</t>
  </si>
  <si>
    <t>Làng nghề chế biến chè Mai Thịnh, xã Địch Quả, huyện Thanh Sơn</t>
  </si>
  <si>
    <t>Làng sản xuất chế biến chè Đá Hen, xã Đồng Lương, huyện Cẩm Khê</t>
  </si>
  <si>
    <t>Làng nghề chế biến lâm sản Trại Hái, xã Tiêu Sơn, huyện Đoan Hùng</t>
  </si>
  <si>
    <t>Nội dung hỗ trợ</t>
  </si>
  <si>
    <t>Năm 2016</t>
  </si>
  <si>
    <t>Năm 2017</t>
  </si>
  <si>
    <t>Năm 2018</t>
  </si>
  <si>
    <t>Năm 2019</t>
  </si>
  <si>
    <t>Năm 2020</t>
  </si>
  <si>
    <t>Làng</t>
  </si>
  <si>
    <t>Đào tạo nghề cho lao động làng nghề</t>
  </si>
  <si>
    <t>Người</t>
  </si>
  <si>
    <t>Hỗ trợ xây dựng mô hình phát triển sản xuất làng nghề</t>
  </si>
  <si>
    <t>Mô hình</t>
  </si>
  <si>
    <t xml:space="preserve"> -</t>
  </si>
  <si>
    <t>Hỗ trợ tham gia Hội chợ trong nước</t>
  </si>
  <si>
    <t>Lượt làng nghề</t>
  </si>
  <si>
    <t>Tổng</t>
  </si>
  <si>
    <t>Địa phương</t>
  </si>
  <si>
    <t>Cụm Bạch Hạc, cụm Phượng Lâu 1, cụm Phượng Lâu 2</t>
  </si>
  <si>
    <t>Cụm Đồng Lạng, cụm Phú Gia</t>
  </si>
  <si>
    <t>Cụm Thanh Vinh, cụm Thanh Minh</t>
  </si>
  <si>
    <t>Cụm Hợp Hải - Kinh Kệ, cụm Thị trấn Lâm Thao (Sơn Vy)</t>
  </si>
  <si>
    <t>Cụm Sóc Đăng, cụm Ngọc Quan</t>
  </si>
  <si>
    <t>Cụm Nam TT Thanh Ba, cụm Bãi Ba - Đông Thành</t>
  </si>
  <si>
    <t>Cụm Cổ Tiết</t>
  </si>
  <si>
    <t>Cụm Thị trấn Sông Thao</t>
  </si>
  <si>
    <t>Cụm Thị trấn Hạ Hòa</t>
  </si>
  <si>
    <t>Cụm Hoàng Xá</t>
  </si>
  <si>
    <t>Cụm Thị trấn Yên Lập, cụm Lương Sơn</t>
  </si>
  <si>
    <t>Cụm Giáp Lai</t>
  </si>
  <si>
    <t>Cụm Tân Phú</t>
  </si>
  <si>
    <t xml:space="preserve"> </t>
  </si>
  <si>
    <t>I</t>
  </si>
  <si>
    <t>II</t>
  </si>
  <si>
    <t>III</t>
  </si>
  <si>
    <t>IV</t>
  </si>
  <si>
    <t>Nhóm làng nghề gây trồng và kinh doanh sinh vật cảnh</t>
  </si>
  <si>
    <t>Doanh thu năm 2015
 (tỷ đồng)</t>
  </si>
  <si>
    <t>Làng nghề tương Bợ, xã Thạch Đồng, huyện Thanh Thủy</t>
  </si>
  <si>
    <t>Làng nghề sản xuất và chế biến chè Ngọc Đồng, xã Thục Luyện, huyện Thanh Sơn</t>
  </si>
  <si>
    <t>Làng nghề sản xuất và chế biến chè Thanh Hòa, xã Gia Điền, huyện Hạ Hòa</t>
  </si>
  <si>
    <t>Làng nghề sản xuất và CBNLS Công Nông, xã Hương Xạ, huyện Hạ Hòa</t>
  </si>
  <si>
    <t>Đơn vị 
chủ trì</t>
  </si>
  <si>
    <t>Sở Khoa học và Công nghệ</t>
  </si>
  <si>
    <t>Sở Tài nguyên và MT</t>
  </si>
  <si>
    <t>Sở NN và PTNT</t>
  </si>
  <si>
    <t>Sở NN và PTNT, Sở LĐ TB và XH</t>
  </si>
  <si>
    <t>Sở NN và PTNT; Sở Công thương</t>
  </si>
  <si>
    <t>Huyện Hạ Hòa (10 làng nghề)</t>
  </si>
  <si>
    <t>Huyện Cẩm Khê (11 làng nghề)</t>
  </si>
  <si>
    <t>Huyện Yên Lập (01 làng nghề)</t>
  </si>
  <si>
    <t>Huyện Tân Sơn (02 làng nghề)</t>
  </si>
  <si>
    <t>Huyện Thanh Ba ( 03 làng nghề)</t>
  </si>
  <si>
    <t>Thành phố Việt Trì (03 làng nghề)</t>
  </si>
  <si>
    <t>Thị xã Phú Thọ (05 làng nghề)</t>
  </si>
  <si>
    <t>Huyện Đoan Hùng (05 làng nghề)</t>
  </si>
  <si>
    <t>Huyện Thanh Sơn (05 làng nghề)</t>
  </si>
  <si>
    <t>Huyện Tam Nông (06 làng nghề)</t>
  </si>
  <si>
    <t>Huyện Thanh Thủy (06 làng nghề)</t>
  </si>
  <si>
    <t>Huyện Phù Ninh (06 làng nghề)</t>
  </si>
  <si>
    <t>Huyện Lâm Thao (06 làng nghề)</t>
  </si>
  <si>
    <t>Cá chép đỏ</t>
  </si>
  <si>
    <t>Mộc Việt Tiến</t>
  </si>
  <si>
    <t>Nón Sai Nga</t>
  </si>
  <si>
    <t>Mộc Vân Du</t>
  </si>
  <si>
    <t>Chè Hoàng Văn</t>
  </si>
  <si>
    <t>Sơn đỏ Dị Nậu</t>
  </si>
  <si>
    <t>Tương Bợ</t>
  </si>
  <si>
    <t>Chè Đồng Lão</t>
  </si>
  <si>
    <t>Bún, bánh Hà Thạch</t>
  </si>
  <si>
    <t>Nón Sơn Nga</t>
  </si>
  <si>
    <t>Chè Mai Thịnh</t>
  </si>
  <si>
    <t>Lâm sản Trại Hái</t>
  </si>
  <si>
    <t>Rau an toàn Phú Lợi</t>
  </si>
  <si>
    <t>Bún, bánh Thạch Đê</t>
  </si>
  <si>
    <t>Rau an toàn Văn Phú</t>
  </si>
  <si>
    <t>Chè Ngọc Đồng</t>
  </si>
  <si>
    <t>Chè Phú Thịnh</t>
  </si>
  <si>
    <t>Lâm sản Ấm Hạ</t>
  </si>
  <si>
    <t>Làng nghề sản xuất và dịch vụ thủy sản Thủy Trạm, xã Sơn Thủy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</si>
  <si>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</si>
  <si>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</si>
  <si>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</si>
  <si>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</si>
  <si>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</si>
  <si>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</si>
  <si>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</si>
  <si>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</si>
  <si>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</si>
  <si>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 xml:space="preserve"> Năm dự kiến công nhận</t>
  </si>
  <si>
    <t>B4</t>
  </si>
  <si>
    <t>Hỗ trợ xử lý môi trường làng nghề</t>
  </si>
  <si>
    <t>Ghi chú</t>
  </si>
  <si>
    <t>Làng nghề rau an toàn Phú Lợi, Trường Thịnh, TX Phú Thọ</t>
  </si>
  <si>
    <t>Rượu rắn</t>
  </si>
  <si>
    <t>TỔNG SỐ</t>
  </si>
  <si>
    <t>Nhóm làng nghề chế biến, bảo quản nông, lâm, thủy sản</t>
  </si>
  <si>
    <t>Nhóm làng nghề sản xuất hàng thủ công mỹ nghệ (đồ gỗ, mây tre đan...)</t>
  </si>
  <si>
    <t>Nhóm làng nghề xây dựng, sản xuất vật liệu xây dựng</t>
  </si>
  <si>
    <t>Lượt người</t>
  </si>
  <si>
    <t>Thị trường tiêu thụ</t>
  </si>
  <si>
    <t>Tình trạng hoạt động</t>
  </si>
  <si>
    <t>Ổn định</t>
  </si>
  <si>
    <t>bún, bánh</t>
  </si>
  <si>
    <t>Địa bàn huyện</t>
  </si>
  <si>
    <t>x</t>
  </si>
  <si>
    <t>bún, mì sợi</t>
  </si>
  <si>
    <t>Việt Trì, Lâm Thao</t>
  </si>
  <si>
    <t>Chè xanh</t>
  </si>
  <si>
    <t>sản xuất chè</t>
  </si>
  <si>
    <t>Mì, bún, bánh</t>
  </si>
  <si>
    <t xml:space="preserve">Tương </t>
  </si>
  <si>
    <t>Trong tỉnh</t>
  </si>
  <si>
    <t>Tương Dục Mỹ</t>
  </si>
  <si>
    <t>Chè khô</t>
  </si>
  <si>
    <t>Chế biến gỗ</t>
  </si>
  <si>
    <t>Rượu rắn, cao rắn, món ăn về rắn</t>
  </si>
  <si>
    <t>Rắn Tứ Xã</t>
  </si>
  <si>
    <t>Chè đen</t>
  </si>
  <si>
    <t>Trong và ngoài tỉnh</t>
  </si>
  <si>
    <t>Rau an toàn</t>
  </si>
  <si>
    <t>Việt Trì</t>
  </si>
  <si>
    <t>Rau Tân Đức</t>
  </si>
  <si>
    <t>Rắn</t>
  </si>
  <si>
    <t>Chế biến nông sản</t>
  </si>
  <si>
    <t>Trong nước</t>
  </si>
  <si>
    <t>Giống thủy sản, cá thương phẩm</t>
  </si>
  <si>
    <t>Nấm, mộc nhĩ giống</t>
  </si>
  <si>
    <t>Mốc, tương</t>
  </si>
  <si>
    <t>Chế biến lâm sản</t>
  </si>
  <si>
    <t>Trong và ngoài nước</t>
  </si>
  <si>
    <t>Nhựa sơn</t>
  </si>
  <si>
    <t>bún, bánh các loại</t>
  </si>
  <si>
    <t>Trong và ngoài thị</t>
  </si>
  <si>
    <t xml:space="preserve"> chế biến chè</t>
  </si>
  <si>
    <t>Miền bắc</t>
  </si>
  <si>
    <t>Đan lát</t>
  </si>
  <si>
    <t>Nón lá</t>
  </si>
  <si>
    <t>Sơn mài, cót, Mâm dồn</t>
  </si>
  <si>
    <t>Nội địa</t>
  </si>
  <si>
    <t>bàn ghế, tủ chè, tủ đứng...</t>
  </si>
  <si>
    <t>Chợ quê</t>
  </si>
  <si>
    <t>Chúm tôm, vó, rổ rá</t>
  </si>
  <si>
    <t>Đan lát, may nón</t>
  </si>
  <si>
    <t>Đọt tôm</t>
  </si>
  <si>
    <t>Vải thổ cẩm</t>
  </si>
  <si>
    <t>Ủ ấm</t>
  </si>
  <si>
    <t>Ngư cụ</t>
  </si>
  <si>
    <t>Tủ, sập, bàn ghế, đồ thờ</t>
  </si>
  <si>
    <t>Vàng mã</t>
  </si>
  <si>
    <t>Thúng, mủng, nong, nia...</t>
  </si>
  <si>
    <t>Tủ, bàn ghế, giường</t>
  </si>
  <si>
    <t>Các loại gỗ và SP từ gỗ</t>
  </si>
  <si>
    <t>mộc gia dụng</t>
  </si>
  <si>
    <t>Ủ ấm Sơn Vy</t>
  </si>
  <si>
    <t>Gạch ganito, thợ xây</t>
  </si>
  <si>
    <t>Thợ xây</t>
  </si>
  <si>
    <t>Hoa tươi</t>
  </si>
  <si>
    <t>Tự do</t>
  </si>
  <si>
    <t>Hoa, cây cảnh, gỗ lũa</t>
  </si>
  <si>
    <t>Đào gốc</t>
  </si>
  <si>
    <t>Hoa, quất, si cảnh...</t>
  </si>
  <si>
    <t>Các loại hoa, cây cảnh</t>
  </si>
  <si>
    <t>Khó khăn</t>
  </si>
  <si>
    <t>30 tr.đ/làng</t>
  </si>
  <si>
    <t>2,5 tr.đ/người</t>
  </si>
  <si>
    <t>50 tr.đ/lớp tập huấn</t>
  </si>
  <si>
    <t>200 tr.đ/làng</t>
  </si>
  <si>
    <t>120 tr.đ/MH</t>
  </si>
  <si>
    <t>20 tr.đ/lượt LN</t>
  </si>
  <si>
    <r>
      <t xml:space="preserve">Ghi chú </t>
    </r>
    <r>
      <rPr>
        <i/>
        <sz val="11"/>
        <rFont val="Times New Roman"/>
        <family val="1"/>
      </rPr>
      <t>(mức đề nghị hỗ trợ bình quân)</t>
    </r>
  </si>
  <si>
    <t>Nấm, mộc nhĩ</t>
  </si>
  <si>
    <t>Trong, ngoài tỉnh</t>
  </si>
  <si>
    <t>Hoa, cây cảnh, chim cảnh</t>
  </si>
  <si>
    <t>LN đã đăng ký nhãn hiệu SP</t>
  </si>
  <si>
    <t>Tên làng nghề</t>
  </si>
  <si>
    <t>Địa chỉ</t>
  </si>
  <si>
    <t>Xã Quế Lâm - huyện Đoan Hùng</t>
  </si>
  <si>
    <t>Xã Hà Lương - huyện Hạ Hòa</t>
  </si>
  <si>
    <t>Làng nghề nón lá Thanh Nga</t>
  </si>
  <si>
    <t>Xã Thanh Nga - huyện Cẩm Khê</t>
  </si>
  <si>
    <t>Xã Năng Yên - huyện Thanh Ba</t>
  </si>
  <si>
    <t xml:space="preserve">Làng nghề chế biến chè Năng Yên </t>
  </si>
  <si>
    <t>Xã Phương Viên - huyện Hạ Hòa</t>
  </si>
  <si>
    <t>Xã Đoan Hạ - huyện Thanh Thủy</t>
  </si>
  <si>
    <t>Làng nghề sản xuất, chế biến nấm, mộc nhĩ Làng Trại</t>
  </si>
  <si>
    <t>Xã Lệ Mỹ - huyện Phù Ninh</t>
  </si>
  <si>
    <t>Xã Đại Phạm - huyện Hạ Hòa</t>
  </si>
  <si>
    <t>Làng nghề nón lá Tùng Khê</t>
  </si>
  <si>
    <t xml:space="preserve"> Xã Tùng Khê - huyện Cẩm Khê</t>
  </si>
  <si>
    <t>Xã Thái Ninh - huyện Thanh Ba</t>
  </si>
  <si>
    <t>Xã Lương Sơn - huyện Yên Lập</t>
  </si>
  <si>
    <t xml:space="preserve">Làng nghề mộc Hưng Long </t>
  </si>
  <si>
    <t>Xã Đông Thành - huyện Thanh Ba</t>
  </si>
  <si>
    <t>Hỗ trợ xây dựng nhãn hiệu sản phẩm</t>
  </si>
  <si>
    <t>nhãn hiệu</t>
  </si>
  <si>
    <t>30 tr.đ/nhãn hiệu</t>
  </si>
  <si>
    <t>Làng nghề chế biến lâm sản Quế Lâm</t>
  </si>
  <si>
    <t>Làng nghề chế biến lâm sản Hà Lương</t>
  </si>
  <si>
    <t>Làng nghề chế biến chè Phương Viên</t>
  </si>
  <si>
    <t>Làng nghề chế biến chè Lệ Mỹ</t>
  </si>
  <si>
    <t>Làng nghề chế biến lâm sản Đại Phạm</t>
  </si>
  <si>
    <t>Làng nghề mộc Thái Ninh</t>
  </si>
  <si>
    <t>Làng nghề sản xuất, chế biến chè Lương Sơn</t>
  </si>
  <si>
    <t>Làng nghề nuôi và chế biến cá lồng sông Bứa</t>
  </si>
  <si>
    <t>Xã Quang Húc - huyện Tam Nông</t>
  </si>
  <si>
    <t>Phụ lục I</t>
  </si>
  <si>
    <t>THỰC TRẠNG CÁC LÀNG NGHỀ NÔNG THÔN ĐÃ ĐƯỢC UBND TỈNH CÔNG NHẬN ĐẾN 31/12/2015                                                                                                                     (69 LÀNG NGHỀ CHIA THEO CÁC NHÓM NGÀNH NGHỀ)</t>
  </si>
  <si>
    <t>Phụ lục II</t>
  </si>
  <si>
    <t>THỰC TRẠNG CÁC LÀNG NGHỀ NÔNG THÔN ĐÃ ĐƯỢC UBND TỈNH CÔNG NHẬN ĐẾN 31/12/2015
(69 LÀNG NGHỀ CHIA THEO CÁC HUYỆN, THÀNH, THỊ)</t>
  </si>
  <si>
    <t>Phụ lục III</t>
  </si>
  <si>
    <t>KẾ HOẠCH XÂY DỰNG LÀNG NGHỀ NÔNG THÔN ĐỀ NGHỊ CÔNG NHẬN MỚI GIAI ĐOẠN 2016 - 2020</t>
  </si>
  <si>
    <t>Sản phẩm chính của làng nghề</t>
  </si>
  <si>
    <t>Trong đó: Lao động thường xuyên</t>
  </si>
  <si>
    <t>Phụ lục IV</t>
  </si>
  <si>
    <t>XÂY DỰNG LÀNG NGHỀ GẮN VỚI CỤM CÔNG NGHIỆP, TIỂU THỦ CÔNG NGHIỆP</t>
  </si>
  <si>
    <t>Tên cụm công nghiệp, tiểu thủ công nghiệp - làng nghề</t>
  </si>
  <si>
    <t>Thành phố Việt Trì (03 cụm)</t>
  </si>
  <si>
    <t>Huyện Phù Ninh (02 cụm)</t>
  </si>
  <si>
    <t>Thị xã Phú Thọ (02 cụm)</t>
  </si>
  <si>
    <t>Huyện Lâm Thao (02 cụm)</t>
  </si>
  <si>
    <t>Huyện Đoan Hùng (02 cụm)</t>
  </si>
  <si>
    <t>Huyện Thanh Ba (02 cụm)</t>
  </si>
  <si>
    <t>Huyện Tam Nông (01 cụm)</t>
  </si>
  <si>
    <t>Huyện Cẩm Khê (01 cụm)</t>
  </si>
  <si>
    <t>Huyện Hạ Hòa (01 cụm)</t>
  </si>
  <si>
    <t>Huyện Thanh Thủy (01 cụm)</t>
  </si>
  <si>
    <t>Huyện Yên Lập (02 cụm)</t>
  </si>
  <si>
    <t>Huyện Thanh Sơn (01 cụm)</t>
  </si>
  <si>
    <t>Huyện Tân Sơn (01 cụm)</t>
  </si>
  <si>
    <t>Phụ lục V</t>
  </si>
  <si>
    <t>NHU CẦU KINH PHÍ HỖ TRỢ PHÁT TRIỂN LÀNG NGHỀ NÔNG THÔN GIAI ĐOẠN 2016-2020</t>
  </si>
  <si>
    <t>Kết quả thực hiện giai đoạn 2011 - 2015</t>
  </si>
  <si>
    <t>Nhu cầu kinh phí đề nghị hỗ trợ giai đoạn 2016 - 2020</t>
  </si>
  <si>
    <t xml:space="preserve">Tổng giai đoạn </t>
  </si>
  <si>
    <t>Kinh phí (triệu đồng)</t>
  </si>
  <si>
    <t>Đơn vị tính</t>
  </si>
  <si>
    <t>Số lượng</t>
  </si>
  <si>
    <t>Hỗ trợ thẩm định, công nhận mới làng nghề nông thôn</t>
  </si>
  <si>
    <t>Tập huấn, bồi dưỡng cán bộ làng  nghề nông thôn</t>
  </si>
  <si>
    <t>Phụ lục V.a</t>
  </si>
  <si>
    <t>Dự kiến nhãn hiệu xây dựng</t>
  </si>
  <si>
    <t>Làng nuôi trồng và chế biến nấm, mộc nhĩ Đoan Thượng, xã Đồng Luận, huyện Thanh Thủy</t>
  </si>
  <si>
    <t>Phụ lục V.b</t>
  </si>
  <si>
    <t>DỰ KIẾN DANH SÁCH HỖ TRỢ XÂY DỰNG NHÃN HIỆU SẢN PHẨM LÀNG NGHỀ 2016 - 2020</t>
  </si>
  <si>
    <t>DỰ KIẾN DANH SÁCH LÀNG NGHỀ HỖ TRỢ XỬ LÝ Ô NHIỄM MÔI TRƯỜNG</t>
  </si>
  <si>
    <t>Làng nghề chế biến chè Mỹ Thuận</t>
  </si>
  <si>
    <t>Xã Mỹ Thuận - huyện Tân Sơn</t>
  </si>
  <si>
    <t>Khu 2 - xã Hùng Lô - thành phố Việt Trì</t>
  </si>
  <si>
    <t>Làng nghề bánh chưng bánh giầy Khu 2</t>
  </si>
  <si>
    <t>(Kèm theo Kế hoạch số                    /KH-UBND ngày        tháng 11 năm 2016 của Ủy ban nhân dân tỉnh Phú Thọ)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</si>
</sst>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  <numFmt numFmtId="178" formatCode="_-* #,##0.000\ _₫_-;\-* #,##0.000\ _₫_-;_-* &quot;-&quot;??\ _₫_-;_-@_-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.##0.000_);_(* \(#.##0.000\);_(* &quot;-&quot;??_);_(@_)"/>
    <numFmt numFmtId="183" formatCode="_(* #.##0.00_);_(* \(#.##0.00\);_(* &quot;-&quot;??_);_(@_)"/>
    <numFmt numFmtId="184" formatCode="_(* #.##0.0_);_(* \(#.##0.0\);_(* &quot;-&quot;??_);_(@_)"/>
    <numFmt numFmtId="185" formatCode="_(* #.##0._);_(* \(#.##0.\);_(* &quot;-&quot;??_);_(@_)"/>
    <numFmt numFmtId="186" formatCode="_(* #.##._);_(* \(#.##.\);_(* &quot;-&quot;??_);_(@_ⴆ"/>
    <numFmt numFmtId="187" formatCode="_(* #.#._);_(* \(#.#.\);_(* &quot;-&quot;??_);_(@_ⴆ"/>
    <numFmt numFmtId="188" formatCode="_(* #.;_(* \(#.;_(* &quot;-&quot;??_);_(@_ⴆ"/>
    <numFmt numFmtId="189" formatCode="#,##0_ ;\-#,##0\ "/>
  </numFmts>
  <fonts count="58">
    <font>
      <sz val="12"/>
      <name val="Times New Roman"/>
      <family val="0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12"/>
      <name val=".VnTimeH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color indexed="12"/>
      <name val="Times New Roman"/>
      <family val="0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2"/>
      <color indexed="12"/>
      <name val="Times New Roman"/>
      <family val="0"/>
    </font>
    <font>
      <sz val="10"/>
      <name val="Times New Roman"/>
      <family val="0"/>
    </font>
    <font>
      <sz val="11"/>
      <color indexed="10"/>
      <name val="Times New Roman"/>
      <family val="0"/>
    </font>
    <font>
      <sz val="9"/>
      <name val="Times New Roman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177" fontId="5" fillId="0" borderId="10" xfId="41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171" fontId="5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43" fontId="5" fillId="0" borderId="10" xfId="41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7" fontId="0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43" fontId="5" fillId="0" borderId="10" xfId="41" applyNumberFormat="1" applyFont="1" applyBorder="1" applyAlignment="1">
      <alignment horizontal="right" vertical="center" wrapText="1"/>
    </xf>
    <xf numFmtId="177" fontId="5" fillId="0" borderId="10" xfId="41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171" fontId="5" fillId="0" borderId="10" xfId="0" applyNumberFormat="1" applyFont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77" fontId="5" fillId="0" borderId="10" xfId="41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7" fontId="9" fillId="0" borderId="10" xfId="41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177" fontId="17" fillId="0" borderId="10" xfId="41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43" fontId="5" fillId="0" borderId="10" xfId="4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189" fontId="17" fillId="0" borderId="10" xfId="41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8" fillId="0" borderId="15" xfId="0" applyNumberFormat="1" applyFont="1" applyBorder="1" applyAlignment="1">
      <alignment horizontal="right" wrapText="1"/>
    </xf>
    <xf numFmtId="3" fontId="8" fillId="0" borderId="16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8"/>
  <sheetViews>
    <sheetView view="pageBreakPreview" zoomScaleSheetLayoutView="100" zoomScalePageLayoutView="0" workbookViewId="0" topLeftCell="A1">
      <selection activeCell="E5" sqref="E5:E6"/>
    </sheetView>
  </sheetViews>
  <sheetFormatPr defaultColWidth="9.00390625" defaultRowHeight="15.75"/>
  <cols>
    <col min="1" max="1" width="5.50390625" style="1" customWidth="1"/>
    <col min="2" max="2" width="48.75390625" style="4" customWidth="1"/>
    <col min="3" max="3" width="6.75390625" style="1" customWidth="1"/>
    <col min="4" max="4" width="11.25390625" style="1" customWidth="1"/>
    <col min="5" max="5" width="11.375" style="1" customWidth="1"/>
    <col min="6" max="6" width="9.125" style="86" customWidth="1"/>
    <col min="7" max="7" width="8.625" style="86" customWidth="1"/>
    <col min="8" max="8" width="9.375" style="86" customWidth="1"/>
    <col min="9" max="9" width="4.75390625" style="94" customWidth="1"/>
    <col min="10" max="10" width="5.25390625" style="94" customWidth="1"/>
    <col min="11" max="11" width="8.375" style="94" customWidth="1"/>
    <col min="12" max="13" width="4.25390625" style="1" customWidth="1"/>
    <col min="14" max="14" width="6.25390625" style="1" customWidth="1"/>
    <col min="15" max="15" width="13.75390625" style="1" customWidth="1"/>
    <col min="16" max="16" width="11.625" style="1" bestFit="1" customWidth="1"/>
    <col min="17" max="17" width="9.125" style="1" bestFit="1" customWidth="1"/>
    <col min="18" max="16384" width="9.00390625" style="1" customWidth="1"/>
  </cols>
  <sheetData>
    <row r="1" spans="1:11" ht="18.75">
      <c r="A1" s="136" t="s">
        <v>275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34.5" customHeight="1">
      <c r="A2" s="137" t="s">
        <v>276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1.75" customHeight="1">
      <c r="A3" s="138" t="s">
        <v>319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5" ht="14.25" customHeight="1">
      <c r="A4" s="6"/>
      <c r="B4" s="3"/>
      <c r="C4" s="3"/>
      <c r="D4" s="3"/>
      <c r="E4" s="3"/>
      <c r="F4" s="77"/>
      <c r="G4" s="77"/>
      <c r="H4" s="77"/>
      <c r="I4" s="89"/>
      <c r="J4" s="89"/>
      <c r="K4" s="89"/>
      <c r="L4" s="5"/>
      <c r="M4" s="5"/>
      <c r="N4" s="5"/>
      <c r="O4" s="5"/>
    </row>
    <row r="5" spans="1:15" ht="45" customHeight="1">
      <c r="A5" s="139" t="s">
        <v>0</v>
      </c>
      <c r="B5" s="139" t="s">
        <v>1</v>
      </c>
      <c r="C5" s="139" t="s">
        <v>4</v>
      </c>
      <c r="D5" s="140" t="s">
        <v>281</v>
      </c>
      <c r="E5" s="142" t="s">
        <v>169</v>
      </c>
      <c r="F5" s="139" t="s">
        <v>106</v>
      </c>
      <c r="G5" s="139" t="s">
        <v>2</v>
      </c>
      <c r="H5" s="139"/>
      <c r="I5" s="144" t="s">
        <v>170</v>
      </c>
      <c r="J5" s="145"/>
      <c r="K5" s="142" t="s">
        <v>243</v>
      </c>
      <c r="L5" s="143"/>
      <c r="M5" s="143"/>
      <c r="N5" s="143"/>
      <c r="O5" s="143"/>
    </row>
    <row r="6" spans="1:15" ht="66.75" customHeight="1">
      <c r="A6" s="139"/>
      <c r="B6" s="139"/>
      <c r="C6" s="139"/>
      <c r="D6" s="141"/>
      <c r="E6" s="141"/>
      <c r="F6" s="139"/>
      <c r="G6" s="21" t="s">
        <v>3</v>
      </c>
      <c r="H6" s="9" t="s">
        <v>282</v>
      </c>
      <c r="I6" s="21" t="s">
        <v>171</v>
      </c>
      <c r="J6" s="21" t="s">
        <v>232</v>
      </c>
      <c r="K6" s="141"/>
      <c r="L6" s="2"/>
      <c r="M6" s="2"/>
      <c r="N6" s="143"/>
      <c r="O6" s="143"/>
    </row>
    <row r="7" spans="1:15" ht="33" customHeight="1">
      <c r="A7" s="21" t="s">
        <v>101</v>
      </c>
      <c r="B7" s="23" t="s">
        <v>165</v>
      </c>
      <c r="C7" s="21"/>
      <c r="D7" s="21"/>
      <c r="E7" s="21"/>
      <c r="F7" s="79">
        <f>SUM(F8:F45)</f>
        <v>452.75</v>
      </c>
      <c r="G7" s="80">
        <f>SUM(G8:G45)</f>
        <v>16685</v>
      </c>
      <c r="H7" s="80">
        <f>SUM(H8:H45)</f>
        <v>8160</v>
      </c>
      <c r="I7" s="21"/>
      <c r="J7" s="21"/>
      <c r="K7" s="21"/>
      <c r="L7" s="2"/>
      <c r="M7" s="2"/>
      <c r="N7" s="2"/>
      <c r="O7" s="2"/>
    </row>
    <row r="8" spans="1:15" ht="33" customHeight="1">
      <c r="A8" s="37">
        <v>1</v>
      </c>
      <c r="B8" s="38" t="s">
        <v>5</v>
      </c>
      <c r="C8" s="37">
        <v>2004</v>
      </c>
      <c r="D8" s="37" t="s">
        <v>172</v>
      </c>
      <c r="E8" s="37" t="s">
        <v>173</v>
      </c>
      <c r="F8" s="81">
        <v>2</v>
      </c>
      <c r="G8" s="81">
        <v>60</v>
      </c>
      <c r="H8" s="81">
        <v>40</v>
      </c>
      <c r="I8" s="90" t="s">
        <v>174</v>
      </c>
      <c r="J8" s="90">
        <v>0</v>
      </c>
      <c r="K8" s="90">
        <v>0</v>
      </c>
      <c r="L8" s="3"/>
      <c r="M8" s="3"/>
      <c r="N8" s="3"/>
      <c r="O8" s="3"/>
    </row>
    <row r="9" spans="1:15" ht="33" customHeight="1">
      <c r="A9" s="37">
        <v>2</v>
      </c>
      <c r="B9" s="38" t="s">
        <v>6</v>
      </c>
      <c r="C9" s="37">
        <v>2004</v>
      </c>
      <c r="D9" s="37" t="s">
        <v>175</v>
      </c>
      <c r="E9" s="37" t="s">
        <v>176</v>
      </c>
      <c r="F9" s="81">
        <v>8.7</v>
      </c>
      <c r="G9" s="81">
        <v>742</v>
      </c>
      <c r="H9" s="81">
        <v>140</v>
      </c>
      <c r="I9" s="90" t="s">
        <v>174</v>
      </c>
      <c r="J9" s="90">
        <v>0</v>
      </c>
      <c r="K9" s="90">
        <v>0</v>
      </c>
      <c r="L9" s="3"/>
      <c r="M9" s="3"/>
      <c r="N9" s="3"/>
      <c r="O9" s="3"/>
    </row>
    <row r="10" spans="1:15" ht="33" customHeight="1">
      <c r="A10" s="37">
        <v>3</v>
      </c>
      <c r="B10" s="38" t="s">
        <v>7</v>
      </c>
      <c r="C10" s="37">
        <v>2004</v>
      </c>
      <c r="D10" s="37" t="s">
        <v>177</v>
      </c>
      <c r="E10" s="37" t="s">
        <v>173</v>
      </c>
      <c r="F10" s="81">
        <v>0.05</v>
      </c>
      <c r="G10" s="81">
        <v>20</v>
      </c>
      <c r="H10" s="81">
        <v>5</v>
      </c>
      <c r="I10" s="90">
        <v>0</v>
      </c>
      <c r="J10" s="90" t="s">
        <v>174</v>
      </c>
      <c r="K10" s="90">
        <v>0</v>
      </c>
      <c r="L10" s="3"/>
      <c r="M10" s="3"/>
      <c r="N10" s="3"/>
      <c r="O10" s="3"/>
    </row>
    <row r="11" spans="1:15" ht="33" customHeight="1">
      <c r="A11" s="37">
        <v>4</v>
      </c>
      <c r="B11" s="38" t="s">
        <v>8</v>
      </c>
      <c r="C11" s="37">
        <v>2005</v>
      </c>
      <c r="D11" s="37" t="s">
        <v>178</v>
      </c>
      <c r="E11" s="37" t="s">
        <v>173</v>
      </c>
      <c r="F11" s="81">
        <v>20</v>
      </c>
      <c r="G11" s="81">
        <v>568</v>
      </c>
      <c r="H11" s="81">
        <v>20</v>
      </c>
      <c r="I11" s="90" t="s">
        <v>174</v>
      </c>
      <c r="J11" s="90">
        <v>0</v>
      </c>
      <c r="K11" s="90">
        <v>0</v>
      </c>
      <c r="L11" s="3"/>
      <c r="M11" s="3"/>
      <c r="N11" s="3"/>
      <c r="O11" s="3"/>
    </row>
    <row r="12" spans="1:15" ht="33" customHeight="1">
      <c r="A12" s="37">
        <v>5</v>
      </c>
      <c r="B12" s="38" t="s">
        <v>9</v>
      </c>
      <c r="C12" s="37">
        <v>2005</v>
      </c>
      <c r="D12" s="37" t="s">
        <v>179</v>
      </c>
      <c r="E12" s="96" t="s">
        <v>173</v>
      </c>
      <c r="F12" s="81">
        <v>8.8</v>
      </c>
      <c r="G12" s="81">
        <v>494</v>
      </c>
      <c r="H12" s="81">
        <v>164</v>
      </c>
      <c r="I12" s="90" t="s">
        <v>174</v>
      </c>
      <c r="J12" s="90">
        <v>0</v>
      </c>
      <c r="K12" s="90">
        <v>0</v>
      </c>
      <c r="L12" s="3"/>
      <c r="M12" s="3"/>
      <c r="N12" s="3"/>
      <c r="O12" s="3"/>
    </row>
    <row r="13" spans="1:15" ht="33" customHeight="1">
      <c r="A13" s="37">
        <v>6</v>
      </c>
      <c r="B13" s="38" t="s">
        <v>10</v>
      </c>
      <c r="C13" s="37">
        <v>2006</v>
      </c>
      <c r="D13" s="37" t="s">
        <v>178</v>
      </c>
      <c r="E13" s="37" t="s">
        <v>173</v>
      </c>
      <c r="F13" s="81">
        <v>1</v>
      </c>
      <c r="G13" s="81">
        <v>65</v>
      </c>
      <c r="H13" s="81">
        <v>30</v>
      </c>
      <c r="I13" s="90" t="s">
        <v>174</v>
      </c>
      <c r="J13" s="90">
        <v>0</v>
      </c>
      <c r="K13" s="90">
        <v>0</v>
      </c>
      <c r="L13" s="3"/>
      <c r="M13" s="3"/>
      <c r="N13" s="3"/>
      <c r="O13" s="3"/>
    </row>
    <row r="14" spans="1:15" ht="33" customHeight="1">
      <c r="A14" s="37">
        <v>7</v>
      </c>
      <c r="B14" s="38" t="s">
        <v>11</v>
      </c>
      <c r="C14" s="37">
        <v>2006</v>
      </c>
      <c r="D14" s="37" t="s">
        <v>178</v>
      </c>
      <c r="E14" s="37" t="s">
        <v>173</v>
      </c>
      <c r="F14" s="81">
        <v>0.05</v>
      </c>
      <c r="G14" s="81">
        <v>20</v>
      </c>
      <c r="H14" s="81">
        <v>5</v>
      </c>
      <c r="I14" s="90">
        <v>0</v>
      </c>
      <c r="J14" s="90" t="s">
        <v>174</v>
      </c>
      <c r="K14" s="90">
        <v>0</v>
      </c>
      <c r="L14" s="3"/>
      <c r="M14" s="3"/>
      <c r="N14" s="3"/>
      <c r="O14" s="3"/>
    </row>
    <row r="15" spans="1:15" ht="33" customHeight="1">
      <c r="A15" s="37">
        <v>8</v>
      </c>
      <c r="B15" s="38" t="s">
        <v>12</v>
      </c>
      <c r="C15" s="37">
        <v>2006</v>
      </c>
      <c r="D15" s="37" t="s">
        <v>180</v>
      </c>
      <c r="E15" s="37" t="s">
        <v>181</v>
      </c>
      <c r="F15" s="81">
        <v>17</v>
      </c>
      <c r="G15" s="81">
        <v>587</v>
      </c>
      <c r="H15" s="81">
        <v>298</v>
      </c>
      <c r="I15" s="90" t="s">
        <v>174</v>
      </c>
      <c r="J15" s="90">
        <v>0</v>
      </c>
      <c r="K15" s="95" t="s">
        <v>182</v>
      </c>
      <c r="L15" s="3"/>
      <c r="M15" s="3"/>
      <c r="N15" s="3"/>
      <c r="O15" s="3"/>
    </row>
    <row r="16" spans="1:15" ht="33" customHeight="1">
      <c r="A16" s="37">
        <v>9</v>
      </c>
      <c r="B16" s="38" t="s">
        <v>13</v>
      </c>
      <c r="C16" s="37">
        <v>2006</v>
      </c>
      <c r="D16" s="37" t="s">
        <v>183</v>
      </c>
      <c r="E16" s="37" t="s">
        <v>181</v>
      </c>
      <c r="F16" s="81">
        <v>3.6</v>
      </c>
      <c r="G16" s="81">
        <v>566</v>
      </c>
      <c r="H16" s="81">
        <v>146</v>
      </c>
      <c r="I16" s="90" t="s">
        <v>174</v>
      </c>
      <c r="J16" s="90">
        <v>0</v>
      </c>
      <c r="K16" s="90">
        <v>0</v>
      </c>
      <c r="L16" s="3"/>
      <c r="M16" s="3"/>
      <c r="N16" s="3"/>
      <c r="O16" s="3"/>
    </row>
    <row r="17" spans="1:15" ht="33" customHeight="1">
      <c r="A17" s="37">
        <v>10</v>
      </c>
      <c r="B17" s="38" t="s">
        <v>14</v>
      </c>
      <c r="C17" s="37">
        <v>2006</v>
      </c>
      <c r="D17" s="37" t="s">
        <v>177</v>
      </c>
      <c r="E17" s="37" t="s">
        <v>181</v>
      </c>
      <c r="F17" s="81">
        <v>5.8</v>
      </c>
      <c r="G17" s="81">
        <v>585</v>
      </c>
      <c r="H17" s="81">
        <v>140</v>
      </c>
      <c r="I17" s="90" t="s">
        <v>174</v>
      </c>
      <c r="J17" s="90">
        <v>0</v>
      </c>
      <c r="K17" s="90">
        <v>0</v>
      </c>
      <c r="L17" s="3"/>
      <c r="M17" s="3"/>
      <c r="N17" s="3"/>
      <c r="O17" s="3"/>
    </row>
    <row r="18" spans="1:15" ht="33" customHeight="1">
      <c r="A18" s="37">
        <v>11</v>
      </c>
      <c r="B18" s="38" t="s">
        <v>15</v>
      </c>
      <c r="C18" s="37">
        <v>2008</v>
      </c>
      <c r="D18" s="37" t="s">
        <v>184</v>
      </c>
      <c r="E18" s="37" t="s">
        <v>181</v>
      </c>
      <c r="F18" s="81">
        <v>18</v>
      </c>
      <c r="G18" s="81">
        <v>620</v>
      </c>
      <c r="H18" s="81">
        <v>240</v>
      </c>
      <c r="I18" s="90" t="s">
        <v>174</v>
      </c>
      <c r="J18" s="90">
        <v>0</v>
      </c>
      <c r="K18" s="90">
        <v>0</v>
      </c>
      <c r="L18" s="3"/>
      <c r="M18" s="3"/>
      <c r="N18" s="3"/>
      <c r="O18" s="3"/>
    </row>
    <row r="19" spans="1:15" ht="39" customHeight="1">
      <c r="A19" s="37">
        <v>12</v>
      </c>
      <c r="B19" s="38" t="s">
        <v>16</v>
      </c>
      <c r="C19" s="37">
        <v>2009</v>
      </c>
      <c r="D19" s="95" t="s">
        <v>185</v>
      </c>
      <c r="E19" s="37" t="s">
        <v>181</v>
      </c>
      <c r="F19" s="81">
        <v>30</v>
      </c>
      <c r="G19" s="81">
        <v>387</v>
      </c>
      <c r="H19" s="81">
        <v>96</v>
      </c>
      <c r="I19" s="90" t="s">
        <v>174</v>
      </c>
      <c r="J19" s="90">
        <v>0</v>
      </c>
      <c r="K19" s="95" t="s">
        <v>186</v>
      </c>
      <c r="L19" s="3"/>
      <c r="M19" s="3"/>
      <c r="N19" s="3"/>
      <c r="O19" s="3"/>
    </row>
    <row r="20" spans="1:15" ht="33" customHeight="1">
      <c r="A20" s="37">
        <v>13</v>
      </c>
      <c r="B20" s="38" t="s">
        <v>17</v>
      </c>
      <c r="C20" s="37">
        <v>2009</v>
      </c>
      <c r="D20" s="37" t="s">
        <v>177</v>
      </c>
      <c r="E20" s="37" t="s">
        <v>181</v>
      </c>
      <c r="F20" s="81">
        <v>2.5</v>
      </c>
      <c r="G20" s="81">
        <v>582</v>
      </c>
      <c r="H20" s="81">
        <v>107</v>
      </c>
      <c r="I20" s="90" t="s">
        <v>174</v>
      </c>
      <c r="J20" s="90">
        <v>0</v>
      </c>
      <c r="K20" s="90">
        <v>0</v>
      </c>
      <c r="L20" s="3"/>
      <c r="M20" s="3"/>
      <c r="N20" s="3"/>
      <c r="O20" s="3"/>
    </row>
    <row r="21" spans="1:15" ht="33" customHeight="1">
      <c r="A21" s="37">
        <v>14</v>
      </c>
      <c r="B21" s="38" t="s">
        <v>69</v>
      </c>
      <c r="C21" s="44" t="s">
        <v>64</v>
      </c>
      <c r="D21" s="44" t="s">
        <v>187</v>
      </c>
      <c r="E21" s="37" t="s">
        <v>181</v>
      </c>
      <c r="F21" s="81">
        <v>28</v>
      </c>
      <c r="G21" s="81">
        <v>620</v>
      </c>
      <c r="H21" s="81">
        <v>280</v>
      </c>
      <c r="I21" s="90" t="s">
        <v>174</v>
      </c>
      <c r="J21" s="90">
        <v>0</v>
      </c>
      <c r="K21" s="90">
        <v>0</v>
      </c>
      <c r="L21" s="3"/>
      <c r="M21" s="3"/>
      <c r="N21" s="3"/>
      <c r="O21" s="3"/>
    </row>
    <row r="22" spans="1:15" ht="33" customHeight="1">
      <c r="A22" s="37">
        <v>15</v>
      </c>
      <c r="B22" s="38" t="s">
        <v>18</v>
      </c>
      <c r="C22" s="44" t="s">
        <v>64</v>
      </c>
      <c r="D22" s="44" t="s">
        <v>179</v>
      </c>
      <c r="E22" s="37" t="s">
        <v>181</v>
      </c>
      <c r="F22" s="81">
        <v>18.8</v>
      </c>
      <c r="G22" s="81">
        <v>485</v>
      </c>
      <c r="H22" s="81">
        <v>80</v>
      </c>
      <c r="I22" s="90" t="s">
        <v>174</v>
      </c>
      <c r="J22" s="90">
        <v>0</v>
      </c>
      <c r="K22" s="90">
        <v>0</v>
      </c>
      <c r="L22" s="3"/>
      <c r="M22" s="3"/>
      <c r="N22" s="3"/>
      <c r="O22" s="3"/>
    </row>
    <row r="23" spans="1:15" ht="33" customHeight="1">
      <c r="A23" s="37">
        <v>16</v>
      </c>
      <c r="B23" s="38" t="s">
        <v>19</v>
      </c>
      <c r="C23" s="37">
        <v>2010</v>
      </c>
      <c r="D23" s="37" t="s">
        <v>178</v>
      </c>
      <c r="E23" s="37" t="s">
        <v>188</v>
      </c>
      <c r="F23" s="81">
        <v>0.5</v>
      </c>
      <c r="G23" s="81">
        <v>142</v>
      </c>
      <c r="H23" s="81">
        <v>50</v>
      </c>
      <c r="I23" s="90" t="s">
        <v>174</v>
      </c>
      <c r="J23" s="90">
        <v>0</v>
      </c>
      <c r="K23" s="90">
        <v>0</v>
      </c>
      <c r="L23" s="3"/>
      <c r="M23" s="3"/>
      <c r="N23" s="3"/>
      <c r="O23" s="3"/>
    </row>
    <row r="24" spans="1:15" ht="33" customHeight="1">
      <c r="A24" s="37">
        <v>17</v>
      </c>
      <c r="B24" s="38" t="s">
        <v>20</v>
      </c>
      <c r="C24" s="37">
        <v>2010</v>
      </c>
      <c r="D24" s="37" t="s">
        <v>189</v>
      </c>
      <c r="E24" s="37" t="s">
        <v>190</v>
      </c>
      <c r="F24" s="81">
        <v>4.2</v>
      </c>
      <c r="G24" s="81">
        <v>630</v>
      </c>
      <c r="H24" s="81">
        <v>630</v>
      </c>
      <c r="I24" s="90" t="s">
        <v>174</v>
      </c>
      <c r="J24" s="90">
        <v>0</v>
      </c>
      <c r="K24" s="95" t="s">
        <v>191</v>
      </c>
      <c r="L24" s="3"/>
      <c r="M24" s="3"/>
      <c r="N24" s="3"/>
      <c r="O24" s="3"/>
    </row>
    <row r="25" spans="1:15" s="46" customFormat="1" ht="33" customHeight="1">
      <c r="A25" s="37">
        <v>18</v>
      </c>
      <c r="B25" s="38" t="s">
        <v>21</v>
      </c>
      <c r="C25" s="37">
        <v>2011</v>
      </c>
      <c r="D25" s="37" t="s">
        <v>177</v>
      </c>
      <c r="E25" s="37" t="s">
        <v>181</v>
      </c>
      <c r="F25" s="81">
        <v>7</v>
      </c>
      <c r="G25" s="81">
        <v>465</v>
      </c>
      <c r="H25" s="81">
        <v>165</v>
      </c>
      <c r="I25" s="37" t="s">
        <v>174</v>
      </c>
      <c r="J25" s="37">
        <v>0</v>
      </c>
      <c r="K25" s="37">
        <v>0</v>
      </c>
      <c r="L25" s="45"/>
      <c r="M25" s="45"/>
      <c r="N25" s="45"/>
      <c r="O25" s="45"/>
    </row>
    <row r="26" spans="1:15" s="46" customFormat="1" ht="33" customHeight="1">
      <c r="A26" s="37">
        <v>19</v>
      </c>
      <c r="B26" s="38" t="s">
        <v>108</v>
      </c>
      <c r="C26" s="37">
        <v>2011</v>
      </c>
      <c r="D26" s="37" t="s">
        <v>177</v>
      </c>
      <c r="E26" s="37" t="s">
        <v>181</v>
      </c>
      <c r="F26" s="81">
        <v>7.5</v>
      </c>
      <c r="G26" s="81">
        <v>462</v>
      </c>
      <c r="H26" s="81">
        <v>162</v>
      </c>
      <c r="I26" s="37" t="s">
        <v>174</v>
      </c>
      <c r="J26" s="37">
        <v>0</v>
      </c>
      <c r="K26" s="37">
        <v>0</v>
      </c>
      <c r="L26" s="45"/>
      <c r="M26" s="45"/>
      <c r="N26" s="45"/>
      <c r="O26" s="45"/>
    </row>
    <row r="27" spans="1:15" s="46" customFormat="1" ht="33" customHeight="1">
      <c r="A27" s="37">
        <v>20</v>
      </c>
      <c r="B27" s="38" t="s">
        <v>22</v>
      </c>
      <c r="C27" s="37">
        <v>2011</v>
      </c>
      <c r="D27" s="37" t="s">
        <v>192</v>
      </c>
      <c r="E27" s="37" t="s">
        <v>181</v>
      </c>
      <c r="F27" s="81">
        <v>3.1</v>
      </c>
      <c r="G27" s="81">
        <v>325</v>
      </c>
      <c r="H27" s="81">
        <v>225</v>
      </c>
      <c r="I27" s="91" t="s">
        <v>174</v>
      </c>
      <c r="J27" s="91">
        <v>0</v>
      </c>
      <c r="K27" s="92">
        <v>0</v>
      </c>
      <c r="L27" s="45"/>
      <c r="M27" s="45"/>
      <c r="N27" s="45"/>
      <c r="O27" s="45"/>
    </row>
    <row r="28" spans="1:15" s="46" customFormat="1" ht="33" customHeight="1">
      <c r="A28" s="37">
        <v>21</v>
      </c>
      <c r="B28" s="38" t="s">
        <v>109</v>
      </c>
      <c r="C28" s="37">
        <v>2011</v>
      </c>
      <c r="D28" s="37" t="s">
        <v>178</v>
      </c>
      <c r="E28" s="37" t="s">
        <v>181</v>
      </c>
      <c r="F28" s="81">
        <v>0.05</v>
      </c>
      <c r="G28" s="81">
        <v>45</v>
      </c>
      <c r="H28" s="81">
        <v>5</v>
      </c>
      <c r="I28" s="91">
        <v>0</v>
      </c>
      <c r="J28" s="91" t="s">
        <v>174</v>
      </c>
      <c r="K28" s="92">
        <v>0</v>
      </c>
      <c r="L28" s="45"/>
      <c r="M28" s="45"/>
      <c r="N28" s="45"/>
      <c r="O28" s="45"/>
    </row>
    <row r="29" spans="1:15" s="46" customFormat="1" ht="33" customHeight="1">
      <c r="A29" s="37">
        <v>22</v>
      </c>
      <c r="B29" s="38" t="s">
        <v>110</v>
      </c>
      <c r="C29" s="37">
        <v>2011</v>
      </c>
      <c r="D29" s="37" t="s">
        <v>193</v>
      </c>
      <c r="E29" s="37" t="s">
        <v>194</v>
      </c>
      <c r="F29" s="81">
        <v>31</v>
      </c>
      <c r="G29" s="81">
        <v>382</v>
      </c>
      <c r="H29" s="81">
        <v>94</v>
      </c>
      <c r="I29" s="91" t="s">
        <v>174</v>
      </c>
      <c r="J29" s="91">
        <v>0</v>
      </c>
      <c r="K29" s="92">
        <v>0</v>
      </c>
      <c r="L29" s="45"/>
      <c r="M29" s="45"/>
      <c r="N29" s="45"/>
      <c r="O29" s="45"/>
    </row>
    <row r="30" spans="1:15" s="46" customFormat="1" ht="38.25" customHeight="1">
      <c r="A30" s="37">
        <v>23</v>
      </c>
      <c r="B30" s="38" t="s">
        <v>148</v>
      </c>
      <c r="C30" s="37">
        <v>2012</v>
      </c>
      <c r="D30" s="95" t="s">
        <v>195</v>
      </c>
      <c r="E30" s="37" t="s">
        <v>188</v>
      </c>
      <c r="F30" s="81">
        <v>27</v>
      </c>
      <c r="G30" s="81">
        <v>978</v>
      </c>
      <c r="H30" s="81">
        <v>831</v>
      </c>
      <c r="I30" s="91" t="s">
        <v>174</v>
      </c>
      <c r="J30" s="91">
        <v>0</v>
      </c>
      <c r="K30" s="92">
        <v>0</v>
      </c>
      <c r="L30" s="45"/>
      <c r="M30" s="45"/>
      <c r="N30" s="45"/>
      <c r="O30" s="45"/>
    </row>
    <row r="31" spans="1:15" s="46" customFormat="1" ht="33" customHeight="1">
      <c r="A31" s="37">
        <v>24</v>
      </c>
      <c r="B31" s="38" t="s">
        <v>66</v>
      </c>
      <c r="C31" s="37">
        <v>2012</v>
      </c>
      <c r="D31" s="37" t="s">
        <v>196</v>
      </c>
      <c r="E31" s="37" t="s">
        <v>188</v>
      </c>
      <c r="F31" s="81">
        <v>4.3</v>
      </c>
      <c r="G31" s="81">
        <v>252</v>
      </c>
      <c r="H31" s="81">
        <v>129</v>
      </c>
      <c r="I31" s="91" t="s">
        <v>174</v>
      </c>
      <c r="J31" s="91">
        <v>0</v>
      </c>
      <c r="K31" s="92">
        <v>0</v>
      </c>
      <c r="L31" s="45"/>
      <c r="M31" s="45"/>
      <c r="N31" s="45"/>
      <c r="O31" s="45"/>
    </row>
    <row r="32" spans="1:15" s="46" customFormat="1" ht="33" customHeight="1">
      <c r="A32" s="37">
        <v>25</v>
      </c>
      <c r="B32" s="38" t="s">
        <v>107</v>
      </c>
      <c r="C32" s="37">
        <v>2012</v>
      </c>
      <c r="D32" s="37" t="s">
        <v>197</v>
      </c>
      <c r="E32" s="37" t="s">
        <v>188</v>
      </c>
      <c r="F32" s="81">
        <v>3.2</v>
      </c>
      <c r="G32" s="81">
        <v>202</v>
      </c>
      <c r="H32" s="81">
        <v>87</v>
      </c>
      <c r="I32" s="91" t="s">
        <v>174</v>
      </c>
      <c r="J32" s="91">
        <v>0</v>
      </c>
      <c r="K32" s="92">
        <v>0</v>
      </c>
      <c r="L32" s="45"/>
      <c r="M32" s="45"/>
      <c r="N32" s="45"/>
      <c r="O32" s="45"/>
    </row>
    <row r="33" spans="1:15" s="46" customFormat="1" ht="33" customHeight="1">
      <c r="A33" s="37">
        <v>26</v>
      </c>
      <c r="B33" s="38" t="s">
        <v>23</v>
      </c>
      <c r="C33" s="37">
        <v>2012</v>
      </c>
      <c r="D33" s="37" t="s">
        <v>198</v>
      </c>
      <c r="E33" s="37" t="s">
        <v>199</v>
      </c>
      <c r="F33" s="81">
        <v>62</v>
      </c>
      <c r="G33" s="81">
        <v>650</v>
      </c>
      <c r="H33" s="81">
        <v>270</v>
      </c>
      <c r="I33" s="91" t="s">
        <v>174</v>
      </c>
      <c r="J33" s="91">
        <v>0</v>
      </c>
      <c r="K33" s="92">
        <v>0</v>
      </c>
      <c r="L33" s="45"/>
      <c r="M33" s="45"/>
      <c r="N33" s="45"/>
      <c r="O33" s="45"/>
    </row>
    <row r="34" spans="1:15" s="46" customFormat="1" ht="33" customHeight="1">
      <c r="A34" s="37">
        <v>27</v>
      </c>
      <c r="B34" s="38" t="s">
        <v>24</v>
      </c>
      <c r="C34" s="37">
        <v>2013</v>
      </c>
      <c r="D34" s="37" t="s">
        <v>200</v>
      </c>
      <c r="E34" s="37" t="s">
        <v>199</v>
      </c>
      <c r="F34" s="81">
        <v>14</v>
      </c>
      <c r="G34" s="81">
        <v>526</v>
      </c>
      <c r="H34" s="81">
        <v>253</v>
      </c>
      <c r="I34" s="91" t="s">
        <v>174</v>
      </c>
      <c r="J34" s="91">
        <v>0</v>
      </c>
      <c r="K34" s="92">
        <v>0</v>
      </c>
      <c r="L34" s="45"/>
      <c r="M34" s="45"/>
      <c r="N34" s="45"/>
      <c r="O34" s="45"/>
    </row>
    <row r="35" spans="1:15" s="46" customFormat="1" ht="33" customHeight="1">
      <c r="A35" s="37">
        <v>28</v>
      </c>
      <c r="B35" s="38" t="s">
        <v>25</v>
      </c>
      <c r="C35" s="37">
        <v>2013</v>
      </c>
      <c r="D35" s="37" t="s">
        <v>200</v>
      </c>
      <c r="E35" s="37" t="s">
        <v>199</v>
      </c>
      <c r="F35" s="81">
        <v>17</v>
      </c>
      <c r="G35" s="81">
        <v>824</v>
      </c>
      <c r="H35" s="81">
        <v>495</v>
      </c>
      <c r="I35" s="91" t="s">
        <v>174</v>
      </c>
      <c r="J35" s="91">
        <v>0</v>
      </c>
      <c r="K35" s="92">
        <v>0</v>
      </c>
      <c r="L35" s="45"/>
      <c r="M35" s="45"/>
      <c r="N35" s="45"/>
      <c r="O35" s="45"/>
    </row>
    <row r="36" spans="1:15" s="46" customFormat="1" ht="33" customHeight="1">
      <c r="A36" s="37">
        <v>29</v>
      </c>
      <c r="B36" s="38" t="s">
        <v>26</v>
      </c>
      <c r="C36" s="37">
        <v>2013</v>
      </c>
      <c r="D36" s="37" t="s">
        <v>200</v>
      </c>
      <c r="E36" s="37" t="s">
        <v>199</v>
      </c>
      <c r="F36" s="81">
        <v>16</v>
      </c>
      <c r="G36" s="81">
        <v>738</v>
      </c>
      <c r="H36" s="81">
        <v>526</v>
      </c>
      <c r="I36" s="91" t="s">
        <v>174</v>
      </c>
      <c r="J36" s="91">
        <v>0</v>
      </c>
      <c r="K36" s="92">
        <v>0</v>
      </c>
      <c r="L36" s="45"/>
      <c r="M36" s="45"/>
      <c r="N36" s="45"/>
      <c r="O36" s="45"/>
    </row>
    <row r="37" spans="1:15" s="46" customFormat="1" ht="33" customHeight="1">
      <c r="A37" s="37">
        <v>30</v>
      </c>
      <c r="B37" s="38" t="s">
        <v>27</v>
      </c>
      <c r="C37" s="37">
        <v>2013</v>
      </c>
      <c r="D37" s="37" t="s">
        <v>200</v>
      </c>
      <c r="E37" s="37" t="s">
        <v>199</v>
      </c>
      <c r="F37" s="81">
        <v>15</v>
      </c>
      <c r="G37" s="81">
        <v>832</v>
      </c>
      <c r="H37" s="81">
        <v>708</v>
      </c>
      <c r="I37" s="91" t="s">
        <v>174</v>
      </c>
      <c r="J37" s="91">
        <v>0</v>
      </c>
      <c r="K37" s="92">
        <v>0</v>
      </c>
      <c r="L37" s="45"/>
      <c r="M37" s="45"/>
      <c r="N37" s="45"/>
      <c r="O37" s="45"/>
    </row>
    <row r="38" spans="1:15" s="46" customFormat="1" ht="33" customHeight="1">
      <c r="A38" s="37">
        <v>31</v>
      </c>
      <c r="B38" s="38" t="s">
        <v>28</v>
      </c>
      <c r="C38" s="37">
        <v>2013</v>
      </c>
      <c r="D38" s="37" t="s">
        <v>201</v>
      </c>
      <c r="E38" s="37" t="s">
        <v>202</v>
      </c>
      <c r="F38" s="81">
        <v>13.6</v>
      </c>
      <c r="G38" s="81">
        <v>282</v>
      </c>
      <c r="H38" s="81">
        <v>152</v>
      </c>
      <c r="I38" s="91" t="s">
        <v>174</v>
      </c>
      <c r="J38" s="91">
        <v>0</v>
      </c>
      <c r="K38" s="92">
        <v>0</v>
      </c>
      <c r="L38" s="45"/>
      <c r="M38" s="45"/>
      <c r="N38" s="45"/>
      <c r="O38" s="45"/>
    </row>
    <row r="39" spans="1:15" s="46" customFormat="1" ht="33" customHeight="1">
      <c r="A39" s="37">
        <v>32</v>
      </c>
      <c r="B39" s="38" t="s">
        <v>29</v>
      </c>
      <c r="C39" s="37">
        <v>2013</v>
      </c>
      <c r="D39" s="96" t="s">
        <v>189</v>
      </c>
      <c r="E39" s="96" t="s">
        <v>202</v>
      </c>
      <c r="F39" s="81">
        <v>6.6</v>
      </c>
      <c r="G39" s="81">
        <v>474</v>
      </c>
      <c r="H39" s="81">
        <v>229</v>
      </c>
      <c r="I39" s="96" t="s">
        <v>174</v>
      </c>
      <c r="J39" s="96">
        <v>0</v>
      </c>
      <c r="K39" s="96">
        <v>0</v>
      </c>
      <c r="L39" s="45"/>
      <c r="M39" s="45"/>
      <c r="N39" s="45"/>
      <c r="O39" s="45"/>
    </row>
    <row r="40" spans="1:15" s="46" customFormat="1" ht="33" customHeight="1">
      <c r="A40" s="37">
        <v>33</v>
      </c>
      <c r="B40" s="38" t="s">
        <v>30</v>
      </c>
      <c r="C40" s="37">
        <v>2014</v>
      </c>
      <c r="D40" s="96" t="s">
        <v>189</v>
      </c>
      <c r="E40" s="37" t="s">
        <v>181</v>
      </c>
      <c r="F40" s="81">
        <v>5.8</v>
      </c>
      <c r="G40" s="82">
        <v>1167</v>
      </c>
      <c r="H40" s="81">
        <v>731</v>
      </c>
      <c r="I40" s="96" t="s">
        <v>174</v>
      </c>
      <c r="J40" s="96">
        <v>0</v>
      </c>
      <c r="K40" s="96">
        <v>0</v>
      </c>
      <c r="L40" s="45"/>
      <c r="M40" s="45"/>
      <c r="N40" s="45"/>
      <c r="O40" s="45"/>
    </row>
    <row r="41" spans="1:15" s="46" customFormat="1" ht="33" customHeight="1">
      <c r="A41" s="37">
        <v>34</v>
      </c>
      <c r="B41" s="38" t="s">
        <v>31</v>
      </c>
      <c r="C41" s="37">
        <v>2014</v>
      </c>
      <c r="D41" s="96" t="s">
        <v>172</v>
      </c>
      <c r="E41" s="96" t="s">
        <v>181</v>
      </c>
      <c r="F41" s="81">
        <v>7.9</v>
      </c>
      <c r="G41" s="81">
        <v>231</v>
      </c>
      <c r="H41" s="81">
        <v>97</v>
      </c>
      <c r="I41" s="96" t="s">
        <v>174</v>
      </c>
      <c r="J41" s="96">
        <v>0</v>
      </c>
      <c r="K41" s="96">
        <v>0</v>
      </c>
      <c r="L41" s="45"/>
      <c r="M41" s="45"/>
      <c r="N41" s="45"/>
      <c r="O41" s="45"/>
    </row>
    <row r="42" spans="1:15" s="46" customFormat="1" ht="33" customHeight="1">
      <c r="A42" s="37">
        <v>35</v>
      </c>
      <c r="B42" s="38" t="s">
        <v>32</v>
      </c>
      <c r="C42" s="37">
        <v>2014</v>
      </c>
      <c r="D42" s="96" t="s">
        <v>203</v>
      </c>
      <c r="E42" s="96" t="s">
        <v>202</v>
      </c>
      <c r="F42" s="81">
        <v>17</v>
      </c>
      <c r="G42" s="81">
        <v>385</v>
      </c>
      <c r="H42" s="81">
        <v>265</v>
      </c>
      <c r="I42" s="96" t="s">
        <v>174</v>
      </c>
      <c r="J42" s="96">
        <v>0</v>
      </c>
      <c r="K42" s="96">
        <v>0</v>
      </c>
      <c r="L42" s="45"/>
      <c r="M42" s="45"/>
      <c r="N42" s="45"/>
      <c r="O42" s="45"/>
    </row>
    <row r="43" spans="1:15" s="46" customFormat="1" ht="33" customHeight="1">
      <c r="A43" s="37">
        <v>36</v>
      </c>
      <c r="B43" s="38" t="s">
        <v>67</v>
      </c>
      <c r="C43" s="37">
        <v>2015</v>
      </c>
      <c r="D43" s="96" t="s">
        <v>183</v>
      </c>
      <c r="E43" s="96" t="s">
        <v>181</v>
      </c>
      <c r="F43" s="81">
        <v>6.7</v>
      </c>
      <c r="G43" s="81">
        <v>57</v>
      </c>
      <c r="H43" s="81">
        <v>57</v>
      </c>
      <c r="I43" s="96" t="s">
        <v>174</v>
      </c>
      <c r="J43" s="96">
        <v>0</v>
      </c>
      <c r="K43" s="96">
        <v>0</v>
      </c>
      <c r="L43" s="45"/>
      <c r="M43" s="45"/>
      <c r="N43" s="45"/>
      <c r="O43" s="45"/>
    </row>
    <row r="44" spans="1:15" s="46" customFormat="1" ht="33" customHeight="1">
      <c r="A44" s="37">
        <v>37</v>
      </c>
      <c r="B44" s="38" t="s">
        <v>68</v>
      </c>
      <c r="C44" s="37">
        <v>2015</v>
      </c>
      <c r="D44" s="37" t="s">
        <v>177</v>
      </c>
      <c r="E44" s="96" t="s">
        <v>181</v>
      </c>
      <c r="F44" s="81">
        <v>8</v>
      </c>
      <c r="G44" s="81">
        <v>124</v>
      </c>
      <c r="H44" s="81">
        <v>122</v>
      </c>
      <c r="I44" s="96" t="s">
        <v>174</v>
      </c>
      <c r="J44" s="96">
        <v>0</v>
      </c>
      <c r="K44" s="96">
        <v>0</v>
      </c>
      <c r="L44" s="45"/>
      <c r="M44" s="45"/>
      <c r="N44" s="45"/>
      <c r="O44" s="45"/>
    </row>
    <row r="45" spans="1:15" s="46" customFormat="1" ht="33" customHeight="1">
      <c r="A45" s="37">
        <v>38</v>
      </c>
      <c r="B45" s="38" t="s">
        <v>70</v>
      </c>
      <c r="C45" s="37">
        <v>2015</v>
      </c>
      <c r="D45" s="96" t="s">
        <v>198</v>
      </c>
      <c r="E45" s="96" t="s">
        <v>204</v>
      </c>
      <c r="F45" s="81">
        <v>11</v>
      </c>
      <c r="G45" s="81">
        <v>111</v>
      </c>
      <c r="H45" s="81">
        <v>86</v>
      </c>
      <c r="I45" s="96" t="s">
        <v>174</v>
      </c>
      <c r="J45" s="96">
        <v>0</v>
      </c>
      <c r="K45" s="96">
        <v>0</v>
      </c>
      <c r="L45" s="45"/>
      <c r="M45" s="45"/>
      <c r="N45" s="45"/>
      <c r="O45" s="45"/>
    </row>
    <row r="46" spans="1:15" s="20" customFormat="1" ht="33" customHeight="1">
      <c r="A46" s="21" t="s">
        <v>102</v>
      </c>
      <c r="B46" s="23" t="s">
        <v>166</v>
      </c>
      <c r="C46" s="21"/>
      <c r="D46" s="21"/>
      <c r="E46" s="21"/>
      <c r="F46" s="78">
        <f>SUM(F47:F66)</f>
        <v>488.7</v>
      </c>
      <c r="G46" s="80">
        <f>SUM(G47:G66)</f>
        <v>10125</v>
      </c>
      <c r="H46" s="80">
        <f>SUM(H47:H66)</f>
        <v>5979</v>
      </c>
      <c r="I46" s="21"/>
      <c r="J46" s="21"/>
      <c r="K46" s="90"/>
      <c r="L46" s="19"/>
      <c r="M46" s="19"/>
      <c r="N46" s="19"/>
      <c r="O46" s="19"/>
    </row>
    <row r="47" spans="1:15" ht="33" customHeight="1">
      <c r="A47" s="37">
        <v>39</v>
      </c>
      <c r="B47" s="38" t="s">
        <v>33</v>
      </c>
      <c r="C47" s="37">
        <v>2004</v>
      </c>
      <c r="D47" s="96" t="s">
        <v>205</v>
      </c>
      <c r="E47" s="96" t="s">
        <v>173</v>
      </c>
      <c r="F47" s="81">
        <v>15</v>
      </c>
      <c r="G47" s="81">
        <v>550</v>
      </c>
      <c r="H47" s="81">
        <v>360</v>
      </c>
      <c r="I47" s="96">
        <v>0</v>
      </c>
      <c r="J47" s="97" t="s">
        <v>174</v>
      </c>
      <c r="K47" s="96">
        <v>0</v>
      </c>
      <c r="L47" s="3"/>
      <c r="M47" s="3"/>
      <c r="N47" s="3"/>
      <c r="O47" s="3"/>
    </row>
    <row r="48" spans="1:15" ht="33" customHeight="1">
      <c r="A48" s="37">
        <v>40</v>
      </c>
      <c r="B48" s="38" t="s">
        <v>34</v>
      </c>
      <c r="C48" s="37">
        <v>2004</v>
      </c>
      <c r="D48" s="96" t="s">
        <v>206</v>
      </c>
      <c r="E48" s="96" t="s">
        <v>173</v>
      </c>
      <c r="F48" s="81">
        <v>47</v>
      </c>
      <c r="G48" s="81">
        <v>610</v>
      </c>
      <c r="H48" s="81">
        <v>380</v>
      </c>
      <c r="I48" s="96" t="s">
        <v>174</v>
      </c>
      <c r="J48" s="96">
        <v>0</v>
      </c>
      <c r="K48" s="96">
        <v>0</v>
      </c>
      <c r="L48" s="3"/>
      <c r="M48" s="3"/>
      <c r="N48" s="3"/>
      <c r="O48" s="3"/>
    </row>
    <row r="49" spans="1:15" ht="33" customHeight="1">
      <c r="A49" s="37">
        <v>41</v>
      </c>
      <c r="B49" s="38" t="s">
        <v>35</v>
      </c>
      <c r="C49" s="37">
        <v>2004</v>
      </c>
      <c r="D49" s="95" t="s">
        <v>207</v>
      </c>
      <c r="E49" s="96" t="s">
        <v>208</v>
      </c>
      <c r="F49" s="81">
        <v>25</v>
      </c>
      <c r="G49" s="82">
        <v>1500</v>
      </c>
      <c r="H49" s="82">
        <v>1200</v>
      </c>
      <c r="I49" s="96" t="s">
        <v>174</v>
      </c>
      <c r="J49" s="96">
        <v>0</v>
      </c>
      <c r="K49" s="96">
        <v>0</v>
      </c>
      <c r="L49" s="3"/>
      <c r="M49" s="3"/>
      <c r="N49" s="3"/>
      <c r="O49" s="3"/>
    </row>
    <row r="50" spans="1:15" ht="33" customHeight="1">
      <c r="A50" s="37">
        <v>42</v>
      </c>
      <c r="B50" s="38" t="s">
        <v>36</v>
      </c>
      <c r="C50" s="37">
        <v>2004</v>
      </c>
      <c r="D50" s="95" t="s">
        <v>209</v>
      </c>
      <c r="E50" s="96" t="s">
        <v>173</v>
      </c>
      <c r="F50" s="81">
        <v>18</v>
      </c>
      <c r="G50" s="81">
        <v>394</v>
      </c>
      <c r="H50" s="81">
        <v>305</v>
      </c>
      <c r="I50" s="96" t="s">
        <v>174</v>
      </c>
      <c r="J50" s="96">
        <v>0</v>
      </c>
      <c r="K50" s="96">
        <v>0</v>
      </c>
      <c r="L50" s="3"/>
      <c r="M50" s="3"/>
      <c r="N50" s="3"/>
      <c r="O50" s="3"/>
    </row>
    <row r="51" spans="1:15" ht="33" customHeight="1">
      <c r="A51" s="37">
        <v>43</v>
      </c>
      <c r="B51" s="38" t="s">
        <v>37</v>
      </c>
      <c r="C51" s="37">
        <v>2005</v>
      </c>
      <c r="D51" s="96" t="s">
        <v>184</v>
      </c>
      <c r="E51" s="37" t="s">
        <v>181</v>
      </c>
      <c r="F51" s="81">
        <v>32</v>
      </c>
      <c r="G51" s="81">
        <v>630</v>
      </c>
      <c r="H51" s="81">
        <v>300</v>
      </c>
      <c r="I51" s="96" t="s">
        <v>174</v>
      </c>
      <c r="J51" s="96">
        <v>0</v>
      </c>
      <c r="K51" s="96">
        <v>0</v>
      </c>
      <c r="L51" s="3"/>
      <c r="M51" s="3"/>
      <c r="N51" s="3"/>
      <c r="O51" s="3"/>
    </row>
    <row r="52" spans="1:15" ht="33" customHeight="1">
      <c r="A52" s="37">
        <v>44</v>
      </c>
      <c r="B52" s="38" t="s">
        <v>38</v>
      </c>
      <c r="C52" s="37">
        <v>2005</v>
      </c>
      <c r="D52" s="96" t="s">
        <v>222</v>
      </c>
      <c r="E52" s="37" t="s">
        <v>181</v>
      </c>
      <c r="F52" s="81">
        <v>31.6</v>
      </c>
      <c r="G52" s="81">
        <v>521</v>
      </c>
      <c r="H52" s="81">
        <v>273</v>
      </c>
      <c r="I52" s="96" t="s">
        <v>174</v>
      </c>
      <c r="J52" s="96">
        <v>0</v>
      </c>
      <c r="K52" s="96">
        <v>0</v>
      </c>
      <c r="L52" s="3"/>
      <c r="M52" s="3"/>
      <c r="N52" s="3"/>
      <c r="O52" s="3"/>
    </row>
    <row r="53" spans="1:15" ht="33" customHeight="1">
      <c r="A53" s="37">
        <v>45</v>
      </c>
      <c r="B53" s="38" t="s">
        <v>39</v>
      </c>
      <c r="C53" s="37">
        <v>2005</v>
      </c>
      <c r="D53" s="96" t="s">
        <v>205</v>
      </c>
      <c r="E53" s="96" t="s">
        <v>173</v>
      </c>
      <c r="F53" s="81">
        <v>1.2</v>
      </c>
      <c r="G53" s="81">
        <v>45</v>
      </c>
      <c r="H53" s="81">
        <v>15</v>
      </c>
      <c r="I53" s="96">
        <v>0</v>
      </c>
      <c r="J53" s="97" t="s">
        <v>174</v>
      </c>
      <c r="K53" s="96">
        <v>0</v>
      </c>
      <c r="L53" s="3"/>
      <c r="M53" s="3"/>
      <c r="N53" s="3"/>
      <c r="O53" s="3"/>
    </row>
    <row r="54" spans="1:15" ht="33" customHeight="1">
      <c r="A54" s="37">
        <v>46</v>
      </c>
      <c r="B54" s="38" t="s">
        <v>40</v>
      </c>
      <c r="C54" s="37">
        <v>2005</v>
      </c>
      <c r="D54" s="96" t="s">
        <v>206</v>
      </c>
      <c r="E54" s="96" t="s">
        <v>210</v>
      </c>
      <c r="F54" s="81">
        <v>2</v>
      </c>
      <c r="G54" s="81">
        <v>154</v>
      </c>
      <c r="H54" s="81">
        <v>77</v>
      </c>
      <c r="I54" s="96" t="s">
        <v>174</v>
      </c>
      <c r="J54" s="96">
        <v>0</v>
      </c>
      <c r="K54" s="96">
        <v>0</v>
      </c>
      <c r="L54" s="3"/>
      <c r="M54" s="3"/>
      <c r="N54" s="3"/>
      <c r="O54" s="3"/>
    </row>
    <row r="55" spans="1:15" ht="33" customHeight="1">
      <c r="A55" s="37">
        <v>47</v>
      </c>
      <c r="B55" s="38" t="s">
        <v>41</v>
      </c>
      <c r="C55" s="37">
        <v>2005</v>
      </c>
      <c r="D55" s="96" t="s">
        <v>211</v>
      </c>
      <c r="E55" s="96" t="s">
        <v>181</v>
      </c>
      <c r="F55" s="81">
        <v>21</v>
      </c>
      <c r="G55" s="81">
        <v>753</v>
      </c>
      <c r="H55" s="81">
        <v>555</v>
      </c>
      <c r="I55" s="96" t="s">
        <v>174</v>
      </c>
      <c r="J55" s="96">
        <v>0</v>
      </c>
      <c r="K55" s="96">
        <v>0</v>
      </c>
      <c r="L55" s="3"/>
      <c r="M55" s="3"/>
      <c r="N55" s="3"/>
      <c r="O55" s="3"/>
    </row>
    <row r="56" spans="1:15" ht="33" customHeight="1">
      <c r="A56" s="37">
        <v>48</v>
      </c>
      <c r="B56" s="38" t="s">
        <v>42</v>
      </c>
      <c r="C56" s="37">
        <v>2006</v>
      </c>
      <c r="D56" s="96" t="s">
        <v>212</v>
      </c>
      <c r="E56" s="37" t="s">
        <v>181</v>
      </c>
      <c r="F56" s="81">
        <v>14</v>
      </c>
      <c r="G56" s="81">
        <v>550</v>
      </c>
      <c r="H56" s="81">
        <v>300</v>
      </c>
      <c r="I56" s="96">
        <v>0</v>
      </c>
      <c r="J56" s="97" t="s">
        <v>174</v>
      </c>
      <c r="K56" s="96">
        <v>0</v>
      </c>
      <c r="L56" s="3"/>
      <c r="M56" s="3"/>
      <c r="N56" s="3"/>
      <c r="O56" s="3"/>
    </row>
    <row r="57" spans="1:15" ht="33" customHeight="1">
      <c r="A57" s="37">
        <v>49</v>
      </c>
      <c r="B57" s="38" t="s">
        <v>43</v>
      </c>
      <c r="C57" s="37">
        <v>2008</v>
      </c>
      <c r="D57" s="96" t="s">
        <v>213</v>
      </c>
      <c r="E57" s="96" t="s">
        <v>208</v>
      </c>
      <c r="F57" s="81">
        <v>12</v>
      </c>
      <c r="G57" s="81">
        <v>380</v>
      </c>
      <c r="H57" s="81">
        <v>180</v>
      </c>
      <c r="I57" s="96" t="s">
        <v>174</v>
      </c>
      <c r="J57" s="96">
        <v>0</v>
      </c>
      <c r="K57" s="96">
        <v>0</v>
      </c>
      <c r="L57" s="3"/>
      <c r="M57" s="3"/>
      <c r="N57" s="3"/>
      <c r="O57" s="3"/>
    </row>
    <row r="58" spans="1:15" ht="33" customHeight="1">
      <c r="A58" s="37">
        <v>50</v>
      </c>
      <c r="B58" s="38" t="s">
        <v>44</v>
      </c>
      <c r="C58" s="37">
        <v>2008</v>
      </c>
      <c r="D58" s="96" t="s">
        <v>214</v>
      </c>
      <c r="E58" s="96" t="s">
        <v>173</v>
      </c>
      <c r="F58" s="81">
        <v>2</v>
      </c>
      <c r="G58" s="81">
        <v>380</v>
      </c>
      <c r="H58" s="81">
        <v>30</v>
      </c>
      <c r="I58" s="96" t="s">
        <v>174</v>
      </c>
      <c r="J58" s="96">
        <v>0</v>
      </c>
      <c r="K58" s="96">
        <v>0</v>
      </c>
      <c r="L58" s="3"/>
      <c r="M58" s="3"/>
      <c r="N58" s="3"/>
      <c r="O58" s="3"/>
    </row>
    <row r="59" spans="1:15" ht="33" customHeight="1">
      <c r="A59" s="37">
        <v>51</v>
      </c>
      <c r="B59" s="38" t="s">
        <v>45</v>
      </c>
      <c r="C59" s="44" t="s">
        <v>65</v>
      </c>
      <c r="D59" s="96" t="s">
        <v>206</v>
      </c>
      <c r="E59" s="37" t="s">
        <v>181</v>
      </c>
      <c r="F59" s="81">
        <v>14.9</v>
      </c>
      <c r="G59" s="81">
        <v>650</v>
      </c>
      <c r="H59" s="81">
        <v>270</v>
      </c>
      <c r="I59" s="96" t="s">
        <v>174</v>
      </c>
      <c r="J59" s="96">
        <v>0</v>
      </c>
      <c r="K59" s="96">
        <v>0</v>
      </c>
      <c r="L59" s="3"/>
      <c r="M59" s="3"/>
      <c r="N59" s="3"/>
      <c r="O59" s="3"/>
    </row>
    <row r="60" spans="1:15" ht="33" customHeight="1">
      <c r="A60" s="37">
        <v>52</v>
      </c>
      <c r="B60" s="38" t="s">
        <v>46</v>
      </c>
      <c r="C60" s="37">
        <v>2009</v>
      </c>
      <c r="D60" s="96" t="s">
        <v>215</v>
      </c>
      <c r="E60" s="96" t="s">
        <v>208</v>
      </c>
      <c r="F60" s="81">
        <v>21</v>
      </c>
      <c r="G60" s="81">
        <v>70</v>
      </c>
      <c r="H60" s="81">
        <v>30</v>
      </c>
      <c r="I60" s="96" t="s">
        <v>174</v>
      </c>
      <c r="J60" s="96">
        <v>0</v>
      </c>
      <c r="K60" s="98" t="s">
        <v>223</v>
      </c>
      <c r="L60" s="3"/>
      <c r="M60" s="3"/>
      <c r="N60" s="3"/>
      <c r="O60" s="3"/>
    </row>
    <row r="61" spans="1:15" ht="33" customHeight="1">
      <c r="A61" s="37">
        <v>53</v>
      </c>
      <c r="B61" s="38" t="s">
        <v>47</v>
      </c>
      <c r="C61" s="37">
        <v>2010</v>
      </c>
      <c r="D61" s="96" t="s">
        <v>216</v>
      </c>
      <c r="E61" s="96" t="s">
        <v>188</v>
      </c>
      <c r="F61" s="81">
        <v>14</v>
      </c>
      <c r="G61" s="81">
        <v>240</v>
      </c>
      <c r="H61" s="81">
        <v>35</v>
      </c>
      <c r="I61" s="96" t="s">
        <v>174</v>
      </c>
      <c r="J61" s="96">
        <v>0</v>
      </c>
      <c r="K61" s="96">
        <v>0</v>
      </c>
      <c r="L61" s="3"/>
      <c r="M61" s="3"/>
      <c r="N61" s="3"/>
      <c r="O61" s="3"/>
    </row>
    <row r="62" spans="1:15" ht="33" customHeight="1">
      <c r="A62" s="37">
        <v>54</v>
      </c>
      <c r="B62" s="38" t="s">
        <v>48</v>
      </c>
      <c r="C62" s="37">
        <v>2010</v>
      </c>
      <c r="D62" s="95" t="s">
        <v>217</v>
      </c>
      <c r="E62" s="96" t="s">
        <v>208</v>
      </c>
      <c r="F62" s="81">
        <v>66</v>
      </c>
      <c r="G62" s="81">
        <v>450</v>
      </c>
      <c r="H62" s="81">
        <v>32</v>
      </c>
      <c r="I62" s="96" t="s">
        <v>174</v>
      </c>
      <c r="J62" s="96">
        <v>0</v>
      </c>
      <c r="K62" s="96">
        <v>0</v>
      </c>
      <c r="L62" s="3"/>
      <c r="M62" s="3"/>
      <c r="N62" s="3"/>
      <c r="O62" s="3"/>
    </row>
    <row r="63" spans="1:15" s="46" customFormat="1" ht="33" customHeight="1">
      <c r="A63" s="37">
        <v>55</v>
      </c>
      <c r="B63" s="38" t="s">
        <v>49</v>
      </c>
      <c r="C63" s="37">
        <v>2011</v>
      </c>
      <c r="D63" s="96" t="s">
        <v>218</v>
      </c>
      <c r="E63" s="37" t="s">
        <v>181</v>
      </c>
      <c r="F63" s="81">
        <v>10</v>
      </c>
      <c r="G63" s="81">
        <v>110</v>
      </c>
      <c r="H63" s="81">
        <v>85</v>
      </c>
      <c r="I63" s="96" t="s">
        <v>174</v>
      </c>
      <c r="J63" s="96">
        <v>0</v>
      </c>
      <c r="K63" s="96">
        <v>0</v>
      </c>
      <c r="L63" s="45"/>
      <c r="M63" s="45"/>
      <c r="N63" s="45"/>
      <c r="O63" s="45"/>
    </row>
    <row r="64" spans="1:15" s="46" customFormat="1" ht="33" customHeight="1">
      <c r="A64" s="37">
        <v>56</v>
      </c>
      <c r="B64" s="38" t="s">
        <v>50</v>
      </c>
      <c r="C64" s="37">
        <v>2011</v>
      </c>
      <c r="D64" s="95" t="s">
        <v>219</v>
      </c>
      <c r="E64" s="96" t="s">
        <v>173</v>
      </c>
      <c r="F64" s="81">
        <v>31</v>
      </c>
      <c r="G64" s="82">
        <v>1036</v>
      </c>
      <c r="H64" s="81">
        <v>861</v>
      </c>
      <c r="I64" s="96" t="s">
        <v>174</v>
      </c>
      <c r="J64" s="96">
        <v>0</v>
      </c>
      <c r="K64" s="96">
        <v>0</v>
      </c>
      <c r="L64" s="45"/>
      <c r="M64" s="45"/>
      <c r="N64" s="45"/>
      <c r="O64" s="45"/>
    </row>
    <row r="65" spans="1:15" s="46" customFormat="1" ht="33" customHeight="1">
      <c r="A65" s="37">
        <v>57</v>
      </c>
      <c r="B65" s="38" t="s">
        <v>51</v>
      </c>
      <c r="C65" s="37">
        <v>2011</v>
      </c>
      <c r="D65" s="96" t="s">
        <v>220</v>
      </c>
      <c r="E65" s="96" t="s">
        <v>204</v>
      </c>
      <c r="F65" s="81">
        <v>75</v>
      </c>
      <c r="G65" s="81">
        <v>660</v>
      </c>
      <c r="H65" s="81">
        <v>400</v>
      </c>
      <c r="I65" s="96" t="s">
        <v>174</v>
      </c>
      <c r="J65" s="96">
        <v>0</v>
      </c>
      <c r="K65" s="96">
        <v>0</v>
      </c>
      <c r="L65" s="45"/>
      <c r="M65" s="45"/>
      <c r="N65" s="45"/>
      <c r="O65" s="45"/>
    </row>
    <row r="66" spans="1:15" s="46" customFormat="1" ht="33" customHeight="1">
      <c r="A66" s="37">
        <v>58</v>
      </c>
      <c r="B66" s="38" t="s">
        <v>52</v>
      </c>
      <c r="C66" s="37">
        <v>2014</v>
      </c>
      <c r="D66" s="95" t="s">
        <v>221</v>
      </c>
      <c r="E66" s="96" t="s">
        <v>188</v>
      </c>
      <c r="F66" s="81">
        <v>36</v>
      </c>
      <c r="G66" s="81">
        <v>442</v>
      </c>
      <c r="H66" s="81">
        <v>291</v>
      </c>
      <c r="I66" s="96" t="s">
        <v>174</v>
      </c>
      <c r="J66" s="96">
        <v>0</v>
      </c>
      <c r="K66" s="96">
        <v>0</v>
      </c>
      <c r="L66" s="45"/>
      <c r="M66" s="45"/>
      <c r="N66" s="45"/>
      <c r="O66" s="45"/>
    </row>
    <row r="67" spans="1:15" s="20" customFormat="1" ht="33" customHeight="1">
      <c r="A67" s="21" t="s">
        <v>103</v>
      </c>
      <c r="B67" s="47" t="s">
        <v>167</v>
      </c>
      <c r="C67" s="21"/>
      <c r="D67" s="21"/>
      <c r="E67" s="21"/>
      <c r="F67" s="78">
        <f>SUM(F68:F69)</f>
        <v>21</v>
      </c>
      <c r="G67" s="78">
        <f>SUM(G68:G69)</f>
        <v>370</v>
      </c>
      <c r="H67" s="78">
        <f>SUM(H68:H69)</f>
        <v>148</v>
      </c>
      <c r="I67" s="21"/>
      <c r="J67" s="21"/>
      <c r="K67" s="90"/>
      <c r="L67" s="19"/>
      <c r="M67" s="19"/>
      <c r="N67" s="19"/>
      <c r="O67" s="19"/>
    </row>
    <row r="68" spans="1:15" ht="33" customHeight="1">
      <c r="A68" s="37">
        <v>59</v>
      </c>
      <c r="B68" s="38" t="s">
        <v>53</v>
      </c>
      <c r="C68" s="37">
        <v>2009</v>
      </c>
      <c r="D68" s="95" t="s">
        <v>224</v>
      </c>
      <c r="E68" s="96" t="s">
        <v>181</v>
      </c>
      <c r="F68" s="81">
        <v>10</v>
      </c>
      <c r="G68" s="81">
        <v>181</v>
      </c>
      <c r="H68" s="81">
        <v>50</v>
      </c>
      <c r="I68" s="96" t="s">
        <v>174</v>
      </c>
      <c r="J68" s="96">
        <v>0</v>
      </c>
      <c r="K68" s="96">
        <v>0</v>
      </c>
      <c r="L68" s="3"/>
      <c r="M68" s="3"/>
      <c r="N68" s="3"/>
      <c r="O68" s="3"/>
    </row>
    <row r="69" spans="1:15" ht="33" customHeight="1">
      <c r="A69" s="37">
        <v>60</v>
      </c>
      <c r="B69" s="38" t="s">
        <v>54</v>
      </c>
      <c r="C69" s="37">
        <v>2010</v>
      </c>
      <c r="D69" s="96" t="s">
        <v>225</v>
      </c>
      <c r="E69" s="96" t="s">
        <v>181</v>
      </c>
      <c r="F69" s="81">
        <v>11</v>
      </c>
      <c r="G69" s="81">
        <v>189</v>
      </c>
      <c r="H69" s="81">
        <v>98</v>
      </c>
      <c r="I69" s="96" t="s">
        <v>174</v>
      </c>
      <c r="J69" s="96">
        <v>0</v>
      </c>
      <c r="K69" s="96">
        <v>0</v>
      </c>
      <c r="L69" s="3"/>
      <c r="M69" s="3"/>
      <c r="N69" s="3"/>
      <c r="O69" s="3"/>
    </row>
    <row r="70" spans="1:15" s="20" customFormat="1" ht="33" customHeight="1">
      <c r="A70" s="21" t="s">
        <v>104</v>
      </c>
      <c r="B70" s="23" t="s">
        <v>105</v>
      </c>
      <c r="C70" s="21"/>
      <c r="D70" s="21"/>
      <c r="E70" s="21"/>
      <c r="F70" s="78">
        <f>SUM(F71:F79)</f>
        <v>178.70000000000002</v>
      </c>
      <c r="G70" s="80">
        <f>SUM(G71:G79)</f>
        <v>3560</v>
      </c>
      <c r="H70" s="80">
        <f>SUM(H71:H79)</f>
        <v>1258</v>
      </c>
      <c r="I70" s="21"/>
      <c r="J70" s="21"/>
      <c r="K70" s="90"/>
      <c r="L70" s="19"/>
      <c r="M70" s="19"/>
      <c r="N70" s="19"/>
      <c r="O70" s="19"/>
    </row>
    <row r="71" spans="1:15" ht="33" customHeight="1">
      <c r="A71" s="37">
        <v>61</v>
      </c>
      <c r="B71" s="38" t="s">
        <v>55</v>
      </c>
      <c r="C71" s="37">
        <v>2009</v>
      </c>
      <c r="D71" s="96" t="s">
        <v>226</v>
      </c>
      <c r="E71" s="96" t="s">
        <v>227</v>
      </c>
      <c r="F71" s="81">
        <v>11</v>
      </c>
      <c r="G71" s="81">
        <v>120</v>
      </c>
      <c r="H71" s="81">
        <v>30</v>
      </c>
      <c r="I71" s="96" t="s">
        <v>174</v>
      </c>
      <c r="J71" s="96">
        <v>0</v>
      </c>
      <c r="K71" s="96">
        <v>0</v>
      </c>
      <c r="L71" s="3"/>
      <c r="M71" s="3"/>
      <c r="N71" s="3"/>
      <c r="O71" s="3"/>
    </row>
    <row r="72" spans="1:15" ht="33" customHeight="1">
      <c r="A72" s="37">
        <v>62</v>
      </c>
      <c r="B72" s="38" t="s">
        <v>56</v>
      </c>
      <c r="C72" s="37">
        <v>2010</v>
      </c>
      <c r="D72" s="96" t="s">
        <v>130</v>
      </c>
      <c r="E72" s="96" t="s">
        <v>241</v>
      </c>
      <c r="F72" s="81">
        <v>43.5</v>
      </c>
      <c r="G72" s="81">
        <v>650</v>
      </c>
      <c r="H72" s="81">
        <v>520</v>
      </c>
      <c r="I72" s="96" t="s">
        <v>174</v>
      </c>
      <c r="J72" s="96">
        <v>0</v>
      </c>
      <c r="K72" s="96">
        <v>0</v>
      </c>
      <c r="L72" s="3"/>
      <c r="M72" s="3"/>
      <c r="N72" s="3"/>
      <c r="O72" s="3"/>
    </row>
    <row r="73" spans="1:15" s="46" customFormat="1" ht="33" customHeight="1">
      <c r="A73" s="37">
        <v>63</v>
      </c>
      <c r="B73" s="38" t="s">
        <v>57</v>
      </c>
      <c r="C73" s="37">
        <v>2012</v>
      </c>
      <c r="D73" s="95" t="s">
        <v>228</v>
      </c>
      <c r="E73" s="96" t="s">
        <v>208</v>
      </c>
      <c r="F73" s="81">
        <v>15</v>
      </c>
      <c r="G73" s="81">
        <v>234</v>
      </c>
      <c r="H73" s="81">
        <v>15</v>
      </c>
      <c r="I73" s="96" t="s">
        <v>174</v>
      </c>
      <c r="J73" s="96">
        <v>0</v>
      </c>
      <c r="K73" s="96">
        <v>0</v>
      </c>
      <c r="L73" s="45"/>
      <c r="M73" s="45"/>
      <c r="N73" s="45"/>
      <c r="O73" s="45"/>
    </row>
    <row r="74" spans="1:15" s="46" customFormat="1" ht="33" customHeight="1">
      <c r="A74" s="37">
        <v>64</v>
      </c>
      <c r="B74" s="38" t="s">
        <v>58</v>
      </c>
      <c r="C74" s="37">
        <v>2012</v>
      </c>
      <c r="D74" s="95" t="s">
        <v>242</v>
      </c>
      <c r="E74" s="96" t="s">
        <v>188</v>
      </c>
      <c r="F74" s="81">
        <v>23.4</v>
      </c>
      <c r="G74" s="81">
        <v>497</v>
      </c>
      <c r="H74" s="81">
        <v>197</v>
      </c>
      <c r="I74" s="96" t="s">
        <v>174</v>
      </c>
      <c r="J74" s="96">
        <v>0</v>
      </c>
      <c r="K74" s="96">
        <v>0</v>
      </c>
      <c r="L74" s="45"/>
      <c r="M74" s="45"/>
      <c r="N74" s="45"/>
      <c r="O74" s="45"/>
    </row>
    <row r="75" spans="1:15" s="46" customFormat="1" ht="33" customHeight="1">
      <c r="A75" s="37">
        <v>65</v>
      </c>
      <c r="B75" s="38" t="s">
        <v>59</v>
      </c>
      <c r="C75" s="37">
        <v>2012</v>
      </c>
      <c r="D75" s="96" t="s">
        <v>229</v>
      </c>
      <c r="E75" s="96" t="s">
        <v>202</v>
      </c>
      <c r="F75" s="81">
        <v>18.5</v>
      </c>
      <c r="G75" s="81">
        <v>335</v>
      </c>
      <c r="H75" s="81">
        <v>100</v>
      </c>
      <c r="I75" s="96" t="s">
        <v>174</v>
      </c>
      <c r="J75" s="96">
        <v>0</v>
      </c>
      <c r="K75" s="96">
        <v>0</v>
      </c>
      <c r="L75" s="45"/>
      <c r="M75" s="45"/>
      <c r="N75" s="45"/>
      <c r="O75" s="45"/>
    </row>
    <row r="76" spans="1:15" s="46" customFormat="1" ht="33" customHeight="1">
      <c r="A76" s="37">
        <v>66</v>
      </c>
      <c r="B76" s="38" t="s">
        <v>60</v>
      </c>
      <c r="C76" s="37">
        <v>2013</v>
      </c>
      <c r="D76" s="96" t="s">
        <v>229</v>
      </c>
      <c r="E76" s="96" t="s">
        <v>176</v>
      </c>
      <c r="F76" s="81">
        <v>18.3</v>
      </c>
      <c r="G76" s="81">
        <v>552</v>
      </c>
      <c r="H76" s="81">
        <v>152</v>
      </c>
      <c r="I76" s="96" t="s">
        <v>174</v>
      </c>
      <c r="J76" s="96">
        <v>0</v>
      </c>
      <c r="K76" s="96">
        <v>0</v>
      </c>
      <c r="L76" s="45"/>
      <c r="M76" s="45"/>
      <c r="N76" s="45"/>
      <c r="O76" s="45"/>
    </row>
    <row r="77" spans="1:100" s="46" customFormat="1" ht="33" customHeight="1">
      <c r="A77" s="48">
        <v>67</v>
      </c>
      <c r="B77" s="49" t="s">
        <v>61</v>
      </c>
      <c r="C77" s="48">
        <v>2013</v>
      </c>
      <c r="D77" s="99" t="s">
        <v>229</v>
      </c>
      <c r="E77" s="96" t="s">
        <v>202</v>
      </c>
      <c r="F77" s="83">
        <v>21</v>
      </c>
      <c r="G77" s="81">
        <v>547</v>
      </c>
      <c r="H77" s="81">
        <v>142</v>
      </c>
      <c r="I77" s="96" t="s">
        <v>174</v>
      </c>
      <c r="J77" s="96">
        <v>0</v>
      </c>
      <c r="K77" s="96">
        <v>0</v>
      </c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</row>
    <row r="78" spans="1:100" s="50" customFormat="1" ht="33" customHeight="1">
      <c r="A78" s="37">
        <v>68</v>
      </c>
      <c r="B78" s="38" t="s">
        <v>62</v>
      </c>
      <c r="C78" s="37">
        <v>2014</v>
      </c>
      <c r="D78" s="95" t="s">
        <v>230</v>
      </c>
      <c r="E78" s="96" t="s">
        <v>227</v>
      </c>
      <c r="F78" s="81">
        <v>12.5</v>
      </c>
      <c r="G78" s="81">
        <v>450</v>
      </c>
      <c r="H78" s="81">
        <v>63</v>
      </c>
      <c r="I78" s="96" t="s">
        <v>174</v>
      </c>
      <c r="J78" s="96">
        <v>0</v>
      </c>
      <c r="K78" s="96">
        <v>0</v>
      </c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</row>
    <row r="79" spans="1:100" s="50" customFormat="1" ht="33" customHeight="1">
      <c r="A79" s="37">
        <v>69</v>
      </c>
      <c r="B79" s="38" t="s">
        <v>63</v>
      </c>
      <c r="C79" s="37">
        <v>2014</v>
      </c>
      <c r="D79" s="95" t="s">
        <v>231</v>
      </c>
      <c r="E79" s="96" t="s">
        <v>188</v>
      </c>
      <c r="F79" s="81">
        <v>15.5</v>
      </c>
      <c r="G79" s="81">
        <v>175</v>
      </c>
      <c r="H79" s="81">
        <v>39</v>
      </c>
      <c r="I79" s="96" t="s">
        <v>174</v>
      </c>
      <c r="J79" s="96">
        <v>0</v>
      </c>
      <c r="K79" s="96">
        <v>0</v>
      </c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</row>
    <row r="80" spans="1:11" s="2" customFormat="1" ht="33" customHeight="1">
      <c r="A80" s="21"/>
      <c r="B80" s="21" t="s">
        <v>85</v>
      </c>
      <c r="C80" s="21"/>
      <c r="D80" s="21"/>
      <c r="E80" s="21"/>
      <c r="F80" s="84">
        <f>F70+F67+F46+F7</f>
        <v>1141.15</v>
      </c>
      <c r="G80" s="85">
        <f>G70+G67+G46+G7</f>
        <v>30740</v>
      </c>
      <c r="H80" s="85">
        <f>H70+H67+H46+H7</f>
        <v>15545</v>
      </c>
      <c r="I80" s="21">
        <v>63</v>
      </c>
      <c r="J80" s="21">
        <v>6</v>
      </c>
      <c r="K80" s="90">
        <v>4</v>
      </c>
    </row>
    <row r="81" spans="9:15" ht="18.75">
      <c r="I81" s="93"/>
      <c r="J81" s="93"/>
      <c r="K81" s="93"/>
      <c r="L81" s="3"/>
      <c r="M81" s="3"/>
      <c r="N81" s="3"/>
      <c r="O81" s="3"/>
    </row>
    <row r="82" spans="9:39" ht="18.75">
      <c r="I82" s="93"/>
      <c r="J82" s="93"/>
      <c r="K82" s="9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9:15" ht="18.75">
      <c r="I83" s="93"/>
      <c r="J83" s="93"/>
      <c r="K83" s="93"/>
      <c r="L83" s="3"/>
      <c r="M83" s="3"/>
      <c r="N83" s="3"/>
      <c r="O83" s="3"/>
    </row>
    <row r="84" spans="2:15" ht="18.75">
      <c r="B84" s="51"/>
      <c r="I84" s="93"/>
      <c r="J84" s="93"/>
      <c r="K84" s="93"/>
      <c r="L84" s="3"/>
      <c r="M84" s="3"/>
      <c r="N84" s="3"/>
      <c r="O84" s="3"/>
    </row>
    <row r="85" spans="9:15" ht="18.75">
      <c r="I85" s="93"/>
      <c r="J85" s="93"/>
      <c r="K85" s="93"/>
      <c r="L85" s="3"/>
      <c r="M85" s="3"/>
      <c r="N85" s="3"/>
      <c r="O85" s="3"/>
    </row>
    <row r="86" spans="9:15" ht="18.75">
      <c r="I86" s="93"/>
      <c r="J86" s="93"/>
      <c r="K86" s="93"/>
      <c r="L86" s="3"/>
      <c r="M86" s="3"/>
      <c r="N86" s="3"/>
      <c r="O86" s="3"/>
    </row>
    <row r="87" spans="9:15" ht="18.75">
      <c r="I87" s="93"/>
      <c r="J87" s="93"/>
      <c r="K87" s="93"/>
      <c r="L87" s="3"/>
      <c r="M87" s="3"/>
      <c r="N87" s="3"/>
      <c r="O87" s="3"/>
    </row>
    <row r="88" spans="9:15" ht="18.75">
      <c r="I88" s="93"/>
      <c r="J88" s="93"/>
      <c r="K88" s="93"/>
      <c r="L88" s="3"/>
      <c r="M88" s="3"/>
      <c r="N88" s="3"/>
      <c r="O88" s="3"/>
    </row>
  </sheetData>
  <sheetProtection/>
  <mergeCells count="15">
    <mergeCell ref="O5:O6"/>
    <mergeCell ref="G5:H5"/>
    <mergeCell ref="L5:M5"/>
    <mergeCell ref="N5:N6"/>
    <mergeCell ref="I5:J5"/>
    <mergeCell ref="K5:K6"/>
    <mergeCell ref="A1:K1"/>
    <mergeCell ref="A2:K2"/>
    <mergeCell ref="A3:K3"/>
    <mergeCell ref="F5:F6"/>
    <mergeCell ref="A5:A6"/>
    <mergeCell ref="B5:B6"/>
    <mergeCell ref="C5:C6"/>
    <mergeCell ref="D5:D6"/>
    <mergeCell ref="E5:E6"/>
  </mergeCells>
  <printOptions/>
  <pageMargins left="0.77" right="0.4724409448818898" top="0.5905511811023623" bottom="0.6692913385826772" header="0.1968503937007874" footer="0.4330708661417323"/>
  <pageSetup horizontalDpi="600" verticalDpi="600" orientation="landscape" paperSize="9" scale="95" r:id="rId1"/>
  <headerFooter alignWithMargins="0">
    <oddFooter>&amp;R&amp;"Times New Roman,nghiêng"&amp;9PL I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F183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/>
  <cols>
    <col min="1" max="1" width="5.50390625" style="52" customWidth="1"/>
    <col min="2" max="2" width="72.375" style="58" customWidth="1"/>
    <col min="3" max="3" width="13.75390625" style="52" customWidth="1"/>
    <col min="4" max="4" width="11.875" style="52" customWidth="1"/>
    <col min="5" max="5" width="12.375" style="52" customWidth="1"/>
    <col min="6" max="6" width="11.875" style="52" customWidth="1"/>
    <col min="7" max="7" width="3.875" style="52" customWidth="1"/>
    <col min="8" max="8" width="5.125" style="52" customWidth="1"/>
    <col min="9" max="9" width="6.50390625" style="52" customWidth="1"/>
    <col min="10" max="11" width="4.25390625" style="52" customWidth="1"/>
    <col min="12" max="12" width="6.25390625" style="52" customWidth="1"/>
    <col min="13" max="13" width="13.75390625" style="52" customWidth="1"/>
    <col min="14" max="14" width="11.625" style="52" bestFit="1" customWidth="1"/>
    <col min="15" max="15" width="9.125" style="52" bestFit="1" customWidth="1"/>
    <col min="16" max="16384" width="9.00390625" style="52" customWidth="1"/>
  </cols>
  <sheetData>
    <row r="1" spans="1:11" s="1" customFormat="1" ht="22.5" customHeight="1">
      <c r="A1" s="136" t="s">
        <v>277</v>
      </c>
      <c r="B1" s="136"/>
      <c r="C1" s="136"/>
      <c r="D1" s="136"/>
      <c r="E1" s="136"/>
      <c r="F1" s="136"/>
      <c r="G1" s="25"/>
      <c r="H1" s="25"/>
      <c r="I1" s="25"/>
      <c r="J1" s="25"/>
      <c r="K1" s="25"/>
    </row>
    <row r="2" spans="1:6" ht="39" customHeight="1">
      <c r="A2" s="137" t="s">
        <v>278</v>
      </c>
      <c r="B2" s="148"/>
      <c r="C2" s="148"/>
      <c r="D2" s="148"/>
      <c r="E2" s="148"/>
      <c r="F2" s="148"/>
    </row>
    <row r="3" spans="1:6" ht="24" customHeight="1">
      <c r="A3" s="138" t="str">
        <f>+'B1- Thuc trang LN theo nhom'!A3:K3</f>
        <v>(Kèm theo Kế hoạch số                    /KH-UBND ngày        tháng 11 năm 2016 của Ủy ban nhân dân tỉnh Phú Thọ)</v>
      </c>
      <c r="B3" s="138"/>
      <c r="C3" s="138"/>
      <c r="D3" s="138"/>
      <c r="E3" s="138"/>
      <c r="F3" s="138"/>
    </row>
    <row r="4" spans="1:13" ht="10.5" customHeight="1">
      <c r="A4" s="19"/>
      <c r="B4" s="53"/>
      <c r="C4" s="53"/>
      <c r="D4" s="53"/>
      <c r="E4" s="53"/>
      <c r="F4" s="53"/>
      <c r="G4" s="54"/>
      <c r="H4" s="54"/>
      <c r="I4" s="54"/>
      <c r="J4" s="54"/>
      <c r="K4" s="54"/>
      <c r="L4" s="54"/>
      <c r="M4" s="54"/>
    </row>
    <row r="5" spans="1:13" ht="34.5" customHeight="1">
      <c r="A5" s="146" t="s">
        <v>0</v>
      </c>
      <c r="B5" s="146" t="s">
        <v>1</v>
      </c>
      <c r="C5" s="146" t="s">
        <v>4</v>
      </c>
      <c r="D5" s="146" t="s">
        <v>106</v>
      </c>
      <c r="E5" s="146" t="s">
        <v>2</v>
      </c>
      <c r="F5" s="146"/>
      <c r="G5" s="147"/>
      <c r="H5" s="147"/>
      <c r="I5" s="147"/>
      <c r="J5" s="147"/>
      <c r="K5" s="147"/>
      <c r="L5" s="147"/>
      <c r="M5" s="147"/>
    </row>
    <row r="6" spans="1:13" ht="48.75" customHeight="1">
      <c r="A6" s="146"/>
      <c r="B6" s="146"/>
      <c r="C6" s="146"/>
      <c r="D6" s="146"/>
      <c r="E6" s="28" t="s">
        <v>3</v>
      </c>
      <c r="F6" s="9" t="s">
        <v>282</v>
      </c>
      <c r="G6" s="19"/>
      <c r="H6" s="19"/>
      <c r="I6" s="19"/>
      <c r="J6" s="19"/>
      <c r="K6" s="19"/>
      <c r="L6" s="147"/>
      <c r="M6" s="147"/>
    </row>
    <row r="7" spans="1:13" ht="24.75" customHeight="1">
      <c r="A7" s="28"/>
      <c r="B7" s="28" t="s">
        <v>164</v>
      </c>
      <c r="C7" s="28"/>
      <c r="D7" s="121">
        <f>D8+D25+D50+D62+D71+D80+D90+D98+D108+D118+D122+D128+D132</f>
        <v>1141.15</v>
      </c>
      <c r="E7" s="87">
        <f>E8+E25+E50+E62+E71+E80+E90+E98+E108+E118+E122+E128+E132</f>
        <v>30740</v>
      </c>
      <c r="F7" s="87">
        <f>F8+F25+F50+F62+F71+F80+F90+F98+F108+F118+F122+F128+F132</f>
        <v>15545</v>
      </c>
      <c r="G7" s="19"/>
      <c r="H7" s="19"/>
      <c r="I7" s="19"/>
      <c r="J7" s="19"/>
      <c r="K7" s="19"/>
      <c r="L7" s="19"/>
      <c r="M7" s="19"/>
    </row>
    <row r="8" spans="1:6" s="57" customFormat="1" ht="26.25" customHeight="1">
      <c r="A8" s="28" t="s">
        <v>101</v>
      </c>
      <c r="B8" s="55" t="s">
        <v>118</v>
      </c>
      <c r="C8" s="28"/>
      <c r="D8" s="87">
        <f>SUM(D14:D24)</f>
        <v>247.00000000000003</v>
      </c>
      <c r="E8" s="87">
        <f>SUM(E14:E24)</f>
        <v>6642</v>
      </c>
      <c r="F8" s="87">
        <f>SUM(F14:F24)</f>
        <v>3546</v>
      </c>
    </row>
    <row r="9" spans="1:6" s="57" customFormat="1" ht="21" customHeight="1" hidden="1">
      <c r="A9" s="28"/>
      <c r="B9" s="55"/>
      <c r="C9" s="28"/>
      <c r="D9" s="56"/>
      <c r="E9" s="56"/>
      <c r="F9" s="56"/>
    </row>
    <row r="10" spans="4:6" ht="3" customHeight="1" hidden="1">
      <c r="D10" s="122"/>
      <c r="E10" s="122"/>
      <c r="F10" s="122"/>
    </row>
    <row r="11" spans="4:6" ht="18.75" hidden="1">
      <c r="D11" s="122"/>
      <c r="E11" s="122"/>
      <c r="F11" s="122"/>
    </row>
    <row r="12" spans="4:6" ht="18.75" hidden="1">
      <c r="D12" s="122"/>
      <c r="E12" s="122"/>
      <c r="F12" s="122"/>
    </row>
    <row r="13" spans="4:6" ht="18.75" hidden="1">
      <c r="D13" s="122"/>
      <c r="E13" s="122"/>
      <c r="F13" s="122"/>
    </row>
    <row r="14" spans="1:13" ht="21" customHeight="1">
      <c r="A14" s="59">
        <v>1</v>
      </c>
      <c r="B14" s="60" t="s">
        <v>33</v>
      </c>
      <c r="C14" s="59">
        <v>2004</v>
      </c>
      <c r="D14" s="123">
        <v>15</v>
      </c>
      <c r="E14" s="123">
        <v>550</v>
      </c>
      <c r="F14" s="123">
        <v>360</v>
      </c>
      <c r="G14" s="53"/>
      <c r="H14" s="53"/>
      <c r="I14" s="53"/>
      <c r="J14" s="53"/>
      <c r="K14" s="53"/>
      <c r="L14" s="53"/>
      <c r="M14" s="53"/>
    </row>
    <row r="15" spans="1:13" ht="21" customHeight="1">
      <c r="A15" s="59">
        <v>2</v>
      </c>
      <c r="B15" s="60" t="s">
        <v>34</v>
      </c>
      <c r="C15" s="59">
        <v>2004</v>
      </c>
      <c r="D15" s="123">
        <v>47</v>
      </c>
      <c r="E15" s="123">
        <v>610</v>
      </c>
      <c r="F15" s="123">
        <v>380</v>
      </c>
      <c r="G15" s="53"/>
      <c r="H15" s="53"/>
      <c r="I15" s="53"/>
      <c r="J15" s="53"/>
      <c r="K15" s="53"/>
      <c r="L15" s="53"/>
      <c r="M15" s="53"/>
    </row>
    <row r="16" spans="1:13" ht="21" customHeight="1">
      <c r="A16" s="59">
        <v>3</v>
      </c>
      <c r="B16" s="60" t="s">
        <v>37</v>
      </c>
      <c r="C16" s="59">
        <v>2005</v>
      </c>
      <c r="D16" s="123">
        <v>32</v>
      </c>
      <c r="E16" s="123">
        <v>630</v>
      </c>
      <c r="F16" s="123">
        <v>300</v>
      </c>
      <c r="G16" s="53"/>
      <c r="H16" s="53"/>
      <c r="I16" s="53"/>
      <c r="J16" s="53"/>
      <c r="K16" s="53"/>
      <c r="L16" s="53"/>
      <c r="M16" s="53"/>
    </row>
    <row r="17" spans="1:13" ht="21" customHeight="1">
      <c r="A17" s="59">
        <v>4</v>
      </c>
      <c r="B17" s="60" t="s">
        <v>42</v>
      </c>
      <c r="C17" s="59">
        <v>2006</v>
      </c>
      <c r="D17" s="123">
        <v>14</v>
      </c>
      <c r="E17" s="123">
        <v>550</v>
      </c>
      <c r="F17" s="123">
        <v>300</v>
      </c>
      <c r="G17" s="53"/>
      <c r="H17" s="53"/>
      <c r="I17" s="53"/>
      <c r="J17" s="53"/>
      <c r="K17" s="53"/>
      <c r="L17" s="53"/>
      <c r="M17" s="53"/>
    </row>
    <row r="18" spans="1:13" ht="21" customHeight="1">
      <c r="A18" s="59">
        <v>5</v>
      </c>
      <c r="B18" s="60" t="s">
        <v>15</v>
      </c>
      <c r="C18" s="59">
        <v>2008</v>
      </c>
      <c r="D18" s="123">
        <v>18</v>
      </c>
      <c r="E18" s="123">
        <v>620</v>
      </c>
      <c r="F18" s="123">
        <v>240</v>
      </c>
      <c r="G18" s="53"/>
      <c r="H18" s="53"/>
      <c r="I18" s="53"/>
      <c r="J18" s="53"/>
      <c r="K18" s="53"/>
      <c r="L18" s="53"/>
      <c r="M18" s="53"/>
    </row>
    <row r="19" spans="1:13" ht="21" customHeight="1">
      <c r="A19" s="59">
        <v>6</v>
      </c>
      <c r="B19" s="60" t="s">
        <v>45</v>
      </c>
      <c r="C19" s="62" t="s">
        <v>65</v>
      </c>
      <c r="D19" s="123">
        <v>14.9</v>
      </c>
      <c r="E19" s="123">
        <v>650</v>
      </c>
      <c r="F19" s="123">
        <v>270</v>
      </c>
      <c r="G19" s="53"/>
      <c r="H19" s="53"/>
      <c r="I19" s="53"/>
      <c r="J19" s="53"/>
      <c r="K19" s="53"/>
      <c r="L19" s="53"/>
      <c r="M19" s="53"/>
    </row>
    <row r="20" spans="1:13" ht="21" customHeight="1">
      <c r="A20" s="59">
        <v>7</v>
      </c>
      <c r="B20" s="60" t="s">
        <v>56</v>
      </c>
      <c r="C20" s="59">
        <v>2010</v>
      </c>
      <c r="D20" s="123">
        <v>43.5</v>
      </c>
      <c r="E20" s="123">
        <v>650</v>
      </c>
      <c r="F20" s="123">
        <v>520</v>
      </c>
      <c r="G20" s="53"/>
      <c r="H20" s="53"/>
      <c r="I20" s="53"/>
      <c r="J20" s="53"/>
      <c r="K20" s="53"/>
      <c r="L20" s="53"/>
      <c r="M20" s="53"/>
    </row>
    <row r="21" spans="1:13" ht="21" customHeight="1">
      <c r="A21" s="59">
        <v>8</v>
      </c>
      <c r="B21" s="60" t="s">
        <v>69</v>
      </c>
      <c r="C21" s="62" t="s">
        <v>64</v>
      </c>
      <c r="D21" s="123">
        <v>28</v>
      </c>
      <c r="E21" s="123">
        <v>620</v>
      </c>
      <c r="F21" s="123">
        <v>280</v>
      </c>
      <c r="G21" s="53"/>
      <c r="H21" s="53"/>
      <c r="I21" s="53"/>
      <c r="J21" s="53"/>
      <c r="K21" s="53"/>
      <c r="L21" s="53"/>
      <c r="M21" s="53"/>
    </row>
    <row r="22" spans="1:13" ht="21" customHeight="1">
      <c r="A22" s="59">
        <v>9</v>
      </c>
      <c r="B22" s="60" t="s">
        <v>18</v>
      </c>
      <c r="C22" s="62" t="s">
        <v>64</v>
      </c>
      <c r="D22" s="123">
        <v>18.8</v>
      </c>
      <c r="E22" s="123">
        <v>485</v>
      </c>
      <c r="F22" s="123">
        <v>80</v>
      </c>
      <c r="G22" s="53"/>
      <c r="H22" s="53"/>
      <c r="I22" s="53"/>
      <c r="J22" s="53"/>
      <c r="K22" s="53"/>
      <c r="L22" s="53"/>
      <c r="M22" s="53"/>
    </row>
    <row r="23" spans="1:13" ht="21" customHeight="1">
      <c r="A23" s="59">
        <v>10</v>
      </c>
      <c r="B23" s="60" t="s">
        <v>49</v>
      </c>
      <c r="C23" s="59">
        <v>2011</v>
      </c>
      <c r="D23" s="123">
        <v>10</v>
      </c>
      <c r="E23" s="123">
        <v>110</v>
      </c>
      <c r="F23" s="123">
        <v>85</v>
      </c>
      <c r="G23" s="53"/>
      <c r="H23" s="53"/>
      <c r="I23" s="53"/>
      <c r="J23" s="53"/>
      <c r="K23" s="53"/>
      <c r="L23" s="53"/>
      <c r="M23" s="53"/>
    </row>
    <row r="24" spans="1:13" ht="21" customHeight="1">
      <c r="A24" s="59">
        <v>11</v>
      </c>
      <c r="B24" s="60" t="s">
        <v>30</v>
      </c>
      <c r="C24" s="59">
        <v>2014</v>
      </c>
      <c r="D24" s="123">
        <v>5.8</v>
      </c>
      <c r="E24" s="124">
        <v>1167</v>
      </c>
      <c r="F24" s="123">
        <v>731</v>
      </c>
      <c r="G24" s="53"/>
      <c r="H24" s="53"/>
      <c r="I24" s="53"/>
      <c r="J24" s="53"/>
      <c r="K24" s="53"/>
      <c r="L24" s="53"/>
      <c r="M24" s="53"/>
    </row>
    <row r="25" spans="1:13" s="20" customFormat="1" ht="21" customHeight="1">
      <c r="A25" s="28" t="s">
        <v>102</v>
      </c>
      <c r="B25" s="55" t="s">
        <v>117</v>
      </c>
      <c r="C25" s="28"/>
      <c r="D25" s="56">
        <f>SUM(D26:D36)</f>
        <v>131.8</v>
      </c>
      <c r="E25" s="56">
        <f>SUM(E26:E36)</f>
        <v>2217</v>
      </c>
      <c r="F25" s="56">
        <f>SUM(F26:F36)</f>
        <v>564</v>
      </c>
      <c r="G25" s="19"/>
      <c r="H25" s="19"/>
      <c r="I25" s="19"/>
      <c r="J25" s="19"/>
      <c r="K25" s="19"/>
      <c r="L25" s="19"/>
      <c r="M25" s="19"/>
    </row>
    <row r="26" spans="1:13" ht="21" customHeight="1">
      <c r="A26" s="59">
        <v>1</v>
      </c>
      <c r="B26" s="60" t="s">
        <v>5</v>
      </c>
      <c r="C26" s="59">
        <v>2004</v>
      </c>
      <c r="D26" s="123">
        <v>2</v>
      </c>
      <c r="E26" s="123">
        <v>60</v>
      </c>
      <c r="F26" s="123">
        <v>40</v>
      </c>
      <c r="G26" s="53"/>
      <c r="H26" s="53"/>
      <c r="I26" s="53"/>
      <c r="J26" s="53"/>
      <c r="K26" s="53"/>
      <c r="L26" s="53"/>
      <c r="M26" s="53"/>
    </row>
    <row r="27" spans="1:13" ht="21" customHeight="1">
      <c r="A27" s="59">
        <v>2</v>
      </c>
      <c r="B27" s="60" t="s">
        <v>8</v>
      </c>
      <c r="C27" s="59">
        <v>2005</v>
      </c>
      <c r="D27" s="123">
        <v>20</v>
      </c>
      <c r="E27" s="123">
        <v>568</v>
      </c>
      <c r="F27" s="123">
        <v>20</v>
      </c>
      <c r="G27" s="53"/>
      <c r="H27" s="53"/>
      <c r="I27" s="53"/>
      <c r="J27" s="53"/>
      <c r="K27" s="53"/>
      <c r="L27" s="53"/>
      <c r="M27" s="53"/>
    </row>
    <row r="28" spans="1:13" ht="21" customHeight="1">
      <c r="A28" s="59">
        <v>3</v>
      </c>
      <c r="B28" s="60" t="s">
        <v>39</v>
      </c>
      <c r="C28" s="59">
        <v>2005</v>
      </c>
      <c r="D28" s="123">
        <v>1.2</v>
      </c>
      <c r="E28" s="123">
        <v>45</v>
      </c>
      <c r="F28" s="123">
        <v>15</v>
      </c>
      <c r="G28" s="53"/>
      <c r="H28" s="53"/>
      <c r="I28" s="53"/>
      <c r="J28" s="53"/>
      <c r="K28" s="53"/>
      <c r="L28" s="53"/>
      <c r="M28" s="53"/>
    </row>
    <row r="29" spans="1:13" ht="21" customHeight="1">
      <c r="A29" s="59">
        <v>4</v>
      </c>
      <c r="B29" s="60" t="s">
        <v>10</v>
      </c>
      <c r="C29" s="59">
        <v>2006</v>
      </c>
      <c r="D29" s="123">
        <v>1</v>
      </c>
      <c r="E29" s="123">
        <v>65</v>
      </c>
      <c r="F29" s="123">
        <v>30</v>
      </c>
      <c r="G29" s="53"/>
      <c r="H29" s="53"/>
      <c r="I29" s="53"/>
      <c r="J29" s="53"/>
      <c r="K29" s="53"/>
      <c r="L29" s="53"/>
      <c r="M29" s="53"/>
    </row>
    <row r="30" spans="1:13" ht="21" customHeight="1">
      <c r="A30" s="59">
        <v>5</v>
      </c>
      <c r="B30" s="60" t="s">
        <v>11</v>
      </c>
      <c r="C30" s="59">
        <v>2006</v>
      </c>
      <c r="D30" s="123">
        <v>0.05</v>
      </c>
      <c r="E30" s="123">
        <v>20</v>
      </c>
      <c r="F30" s="123">
        <v>5</v>
      </c>
      <c r="G30" s="53"/>
      <c r="H30" s="53"/>
      <c r="I30" s="53"/>
      <c r="J30" s="53"/>
      <c r="K30" s="53"/>
      <c r="L30" s="53"/>
      <c r="M30" s="53"/>
    </row>
    <row r="31" spans="1:13" ht="21" customHeight="1">
      <c r="A31" s="59">
        <v>6</v>
      </c>
      <c r="B31" s="60" t="s">
        <v>19</v>
      </c>
      <c r="C31" s="59">
        <v>2010</v>
      </c>
      <c r="D31" s="123">
        <v>0.5</v>
      </c>
      <c r="E31" s="123">
        <v>142</v>
      </c>
      <c r="F31" s="123">
        <v>50</v>
      </c>
      <c r="G31" s="53"/>
      <c r="H31" s="53"/>
      <c r="I31" s="53"/>
      <c r="J31" s="53"/>
      <c r="K31" s="53"/>
      <c r="L31" s="53"/>
      <c r="M31" s="53"/>
    </row>
    <row r="32" spans="1:13" ht="21" customHeight="1">
      <c r="A32" s="59">
        <v>7</v>
      </c>
      <c r="B32" s="60" t="s">
        <v>47</v>
      </c>
      <c r="C32" s="59">
        <v>2010</v>
      </c>
      <c r="D32" s="123">
        <v>14</v>
      </c>
      <c r="E32" s="123">
        <v>240</v>
      </c>
      <c r="F32" s="123">
        <v>35</v>
      </c>
      <c r="G32" s="53"/>
      <c r="H32" s="53"/>
      <c r="I32" s="53"/>
      <c r="J32" s="53"/>
      <c r="K32" s="53"/>
      <c r="L32" s="53"/>
      <c r="M32" s="53"/>
    </row>
    <row r="33" spans="1:13" ht="21" customHeight="1">
      <c r="A33" s="59">
        <v>8</v>
      </c>
      <c r="B33" s="60" t="s">
        <v>109</v>
      </c>
      <c r="C33" s="59">
        <v>2011</v>
      </c>
      <c r="D33" s="123">
        <v>0.05</v>
      </c>
      <c r="E33" s="123">
        <v>45</v>
      </c>
      <c r="F33" s="123">
        <v>5</v>
      </c>
      <c r="G33" s="53"/>
      <c r="H33" s="53"/>
      <c r="I33" s="53"/>
      <c r="J33" s="53"/>
      <c r="K33" s="53"/>
      <c r="L33" s="53"/>
      <c r="M33" s="53"/>
    </row>
    <row r="34" spans="1:13" ht="21" customHeight="1">
      <c r="A34" s="59">
        <v>9</v>
      </c>
      <c r="B34" s="60" t="s">
        <v>110</v>
      </c>
      <c r="C34" s="59">
        <v>2011</v>
      </c>
      <c r="D34" s="123">
        <v>31</v>
      </c>
      <c r="E34" s="123">
        <v>382</v>
      </c>
      <c r="F34" s="123">
        <v>94</v>
      </c>
      <c r="G34" s="53"/>
      <c r="H34" s="53"/>
      <c r="I34" s="53"/>
      <c r="J34" s="53"/>
      <c r="K34" s="53"/>
      <c r="L34" s="53"/>
      <c r="M34" s="53"/>
    </row>
    <row r="35" spans="1:13" ht="20.25" customHeight="1">
      <c r="A35" s="59">
        <v>10</v>
      </c>
      <c r="B35" s="60" t="s">
        <v>23</v>
      </c>
      <c r="C35" s="59">
        <v>2012</v>
      </c>
      <c r="D35" s="123">
        <v>62</v>
      </c>
      <c r="E35" s="123">
        <v>650</v>
      </c>
      <c r="F35" s="123">
        <v>270</v>
      </c>
      <c r="G35" s="53"/>
      <c r="H35" s="53"/>
      <c r="I35" s="53"/>
      <c r="J35" s="53"/>
      <c r="K35" s="53"/>
      <c r="L35" s="53"/>
      <c r="M35" s="53"/>
    </row>
    <row r="36" spans="4:6" ht="0.75" customHeight="1" hidden="1">
      <c r="D36" s="122"/>
      <c r="E36" s="122"/>
      <c r="F36" s="122"/>
    </row>
    <row r="37" spans="4:6" ht="18.75" hidden="1">
      <c r="D37" s="122"/>
      <c r="E37" s="122"/>
      <c r="F37" s="122"/>
    </row>
    <row r="38" spans="4:6" ht="18.75" hidden="1">
      <c r="D38" s="122"/>
      <c r="E38" s="122"/>
      <c r="F38" s="122"/>
    </row>
    <row r="39" spans="4:6" ht="18.75" hidden="1">
      <c r="D39" s="122"/>
      <c r="E39" s="122"/>
      <c r="F39" s="122"/>
    </row>
    <row r="40" spans="4:6" ht="18.75" hidden="1">
      <c r="D40" s="122"/>
      <c r="E40" s="122"/>
      <c r="F40" s="122"/>
    </row>
    <row r="41" spans="4:6" ht="18.75" hidden="1">
      <c r="D41" s="122"/>
      <c r="E41" s="122"/>
      <c r="F41" s="122"/>
    </row>
    <row r="42" spans="4:6" ht="18.75" hidden="1">
      <c r="D42" s="122"/>
      <c r="E42" s="122"/>
      <c r="F42" s="122"/>
    </row>
    <row r="43" spans="4:6" ht="18.75" hidden="1">
      <c r="D43" s="122"/>
      <c r="E43" s="122"/>
      <c r="F43" s="122"/>
    </row>
    <row r="44" spans="4:6" ht="18.75" hidden="1">
      <c r="D44" s="122"/>
      <c r="E44" s="122"/>
      <c r="F44" s="122"/>
    </row>
    <row r="45" spans="4:6" ht="18.75" hidden="1">
      <c r="D45" s="122"/>
      <c r="E45" s="122"/>
      <c r="F45" s="122"/>
    </row>
    <row r="46" spans="4:6" ht="18.75" hidden="1">
      <c r="D46" s="122"/>
      <c r="E46" s="122"/>
      <c r="F46" s="122"/>
    </row>
    <row r="47" spans="4:6" ht="18.75" hidden="1">
      <c r="D47" s="122"/>
      <c r="E47" s="122"/>
      <c r="F47" s="122"/>
    </row>
    <row r="48" spans="4:6" ht="18.75" hidden="1">
      <c r="D48" s="122"/>
      <c r="E48" s="122"/>
      <c r="F48" s="122"/>
    </row>
    <row r="49" spans="4:6" ht="18.75" hidden="1">
      <c r="D49" s="122"/>
      <c r="E49" s="122"/>
      <c r="F49" s="122"/>
    </row>
    <row r="50" spans="1:6" s="57" customFormat="1" ht="21.75" customHeight="1">
      <c r="A50" s="28" t="s">
        <v>103</v>
      </c>
      <c r="B50" s="55" t="s">
        <v>126</v>
      </c>
      <c r="C50" s="28"/>
      <c r="D50" s="56">
        <f>SUM(D51:D56)</f>
        <v>111</v>
      </c>
      <c r="E50" s="56">
        <f>SUM(E51:E56)</f>
        <v>4350</v>
      </c>
      <c r="F50" s="56">
        <f>SUM(F51:F56)</f>
        <v>3148</v>
      </c>
    </row>
    <row r="51" spans="1:13" ht="21" customHeight="1">
      <c r="A51" s="59">
        <v>1</v>
      </c>
      <c r="B51" s="60" t="s">
        <v>36</v>
      </c>
      <c r="C51" s="59">
        <v>2004</v>
      </c>
      <c r="D51" s="123">
        <v>18</v>
      </c>
      <c r="E51" s="123">
        <v>394</v>
      </c>
      <c r="F51" s="123">
        <v>305</v>
      </c>
      <c r="G51" s="53"/>
      <c r="H51" s="53"/>
      <c r="I51" s="53"/>
      <c r="J51" s="53"/>
      <c r="K51" s="53"/>
      <c r="L51" s="53"/>
      <c r="M51" s="53"/>
    </row>
    <row r="52" spans="1:13" ht="21" customHeight="1">
      <c r="A52" s="59">
        <v>2</v>
      </c>
      <c r="B52" s="60" t="s">
        <v>50</v>
      </c>
      <c r="C52" s="59">
        <v>2011</v>
      </c>
      <c r="D52" s="123">
        <v>31</v>
      </c>
      <c r="E52" s="124">
        <v>1036</v>
      </c>
      <c r="F52" s="123">
        <v>861</v>
      </c>
      <c r="G52" s="53"/>
      <c r="H52" s="53"/>
      <c r="I52" s="53"/>
      <c r="J52" s="53"/>
      <c r="K52" s="53"/>
      <c r="L52" s="53"/>
      <c r="M52" s="53"/>
    </row>
    <row r="53" spans="1:13" ht="21" customHeight="1">
      <c r="A53" s="59">
        <v>3</v>
      </c>
      <c r="B53" s="60" t="s">
        <v>24</v>
      </c>
      <c r="C53" s="59">
        <v>2013</v>
      </c>
      <c r="D53" s="123">
        <v>14</v>
      </c>
      <c r="E53" s="123">
        <v>526</v>
      </c>
      <c r="F53" s="123">
        <v>253</v>
      </c>
      <c r="G53" s="53"/>
      <c r="H53" s="53"/>
      <c r="I53" s="53"/>
      <c r="J53" s="53"/>
      <c r="K53" s="53"/>
      <c r="L53" s="53"/>
      <c r="M53" s="53"/>
    </row>
    <row r="54" spans="1:13" ht="21" customHeight="1">
      <c r="A54" s="59">
        <v>4</v>
      </c>
      <c r="B54" s="60" t="s">
        <v>25</v>
      </c>
      <c r="C54" s="59">
        <v>2013</v>
      </c>
      <c r="D54" s="123">
        <v>17</v>
      </c>
      <c r="E54" s="123">
        <v>824</v>
      </c>
      <c r="F54" s="123">
        <v>495</v>
      </c>
      <c r="G54" s="53"/>
      <c r="H54" s="53"/>
      <c r="I54" s="53"/>
      <c r="J54" s="53"/>
      <c r="K54" s="53"/>
      <c r="L54" s="53"/>
      <c r="M54" s="53"/>
    </row>
    <row r="55" spans="1:13" ht="21" customHeight="1">
      <c r="A55" s="59">
        <v>5</v>
      </c>
      <c r="B55" s="60" t="s">
        <v>26</v>
      </c>
      <c r="C55" s="59">
        <v>2013</v>
      </c>
      <c r="D55" s="123">
        <v>16</v>
      </c>
      <c r="E55" s="123">
        <v>738</v>
      </c>
      <c r="F55" s="123">
        <v>526</v>
      </c>
      <c r="G55" s="53"/>
      <c r="H55" s="53"/>
      <c r="I55" s="53"/>
      <c r="J55" s="53"/>
      <c r="K55" s="53"/>
      <c r="L55" s="53"/>
      <c r="M55" s="53"/>
    </row>
    <row r="56" spans="1:13" ht="25.5" customHeight="1">
      <c r="A56" s="59">
        <v>6</v>
      </c>
      <c r="B56" s="60" t="s">
        <v>27</v>
      </c>
      <c r="C56" s="59">
        <v>2013</v>
      </c>
      <c r="D56" s="123">
        <v>15</v>
      </c>
      <c r="E56" s="123">
        <v>832</v>
      </c>
      <c r="F56" s="123">
        <v>708</v>
      </c>
      <c r="G56" s="53"/>
      <c r="H56" s="53"/>
      <c r="I56" s="53"/>
      <c r="J56" s="53"/>
      <c r="K56" s="53"/>
      <c r="L56" s="53"/>
      <c r="M56" s="53"/>
    </row>
    <row r="57" spans="4:6" ht="2.25" customHeight="1" hidden="1">
      <c r="D57" s="122"/>
      <c r="E57" s="122"/>
      <c r="F57" s="122"/>
    </row>
    <row r="58" spans="4:6" ht="18.75" hidden="1">
      <c r="D58" s="122"/>
      <c r="E58" s="122"/>
      <c r="F58" s="122"/>
    </row>
    <row r="59" spans="4:6" ht="18.75" hidden="1">
      <c r="D59" s="122"/>
      <c r="E59" s="122"/>
      <c r="F59" s="122"/>
    </row>
    <row r="60" spans="4:6" ht="18.75" hidden="1">
      <c r="D60" s="122"/>
      <c r="E60" s="122"/>
      <c r="F60" s="122"/>
    </row>
    <row r="61" spans="4:6" ht="18.75" hidden="1">
      <c r="D61" s="122"/>
      <c r="E61" s="122"/>
      <c r="F61" s="122"/>
    </row>
    <row r="62" spans="1:13" s="57" customFormat="1" ht="21" customHeight="1">
      <c r="A62" s="28" t="s">
        <v>104</v>
      </c>
      <c r="B62" s="55" t="s">
        <v>128</v>
      </c>
      <c r="C62" s="28"/>
      <c r="D62" s="56">
        <f>SUM(D63:D70)</f>
        <v>41.5</v>
      </c>
      <c r="E62" s="56">
        <f>SUM(E63:E70)</f>
        <v>1646</v>
      </c>
      <c r="F62" s="56">
        <f>SUM(F63:F70)</f>
        <v>551</v>
      </c>
      <c r="G62" s="64"/>
      <c r="H62" s="64"/>
      <c r="I62" s="64"/>
      <c r="J62" s="64"/>
      <c r="K62" s="64"/>
      <c r="L62" s="64"/>
      <c r="M62" s="64"/>
    </row>
    <row r="63" spans="1:13" ht="21" customHeight="1">
      <c r="A63" s="59">
        <v>1</v>
      </c>
      <c r="B63" s="60" t="s">
        <v>40</v>
      </c>
      <c r="C63" s="59">
        <v>2005</v>
      </c>
      <c r="D63" s="123">
        <v>2</v>
      </c>
      <c r="E63" s="123">
        <v>154</v>
      </c>
      <c r="F63" s="123">
        <v>77</v>
      </c>
      <c r="G63" s="53"/>
      <c r="H63" s="53"/>
      <c r="I63" s="53"/>
      <c r="J63" s="53"/>
      <c r="K63" s="53"/>
      <c r="L63" s="53"/>
      <c r="M63" s="53"/>
    </row>
    <row r="64" spans="1:13" ht="21" customHeight="1">
      <c r="A64" s="59">
        <v>2</v>
      </c>
      <c r="B64" s="60" t="s">
        <v>55</v>
      </c>
      <c r="C64" s="59">
        <v>2009</v>
      </c>
      <c r="D64" s="123">
        <v>11</v>
      </c>
      <c r="E64" s="123">
        <v>120</v>
      </c>
      <c r="F64" s="123">
        <v>30</v>
      </c>
      <c r="G64" s="53"/>
      <c r="H64" s="53"/>
      <c r="I64" s="53"/>
      <c r="J64" s="53"/>
      <c r="K64" s="53"/>
      <c r="L64" s="53"/>
      <c r="M64" s="53"/>
    </row>
    <row r="65" spans="1:13" ht="21" customHeight="1">
      <c r="A65" s="59">
        <v>3</v>
      </c>
      <c r="B65" s="60" t="s">
        <v>17</v>
      </c>
      <c r="C65" s="59">
        <v>2009</v>
      </c>
      <c r="D65" s="123">
        <v>2.5</v>
      </c>
      <c r="E65" s="123">
        <v>582</v>
      </c>
      <c r="F65" s="123">
        <v>107</v>
      </c>
      <c r="G65" s="53"/>
      <c r="H65" s="53"/>
      <c r="I65" s="53"/>
      <c r="J65" s="53"/>
      <c r="K65" s="53"/>
      <c r="L65" s="53"/>
      <c r="M65" s="53"/>
    </row>
    <row r="66" spans="1:13" ht="21" customHeight="1">
      <c r="A66" s="59">
        <v>4</v>
      </c>
      <c r="B66" s="60" t="s">
        <v>22</v>
      </c>
      <c r="C66" s="59">
        <v>2011</v>
      </c>
      <c r="D66" s="123">
        <v>3.1</v>
      </c>
      <c r="E66" s="123">
        <v>325</v>
      </c>
      <c r="F66" s="123">
        <v>225</v>
      </c>
      <c r="G66" s="53"/>
      <c r="H66" s="53"/>
      <c r="I66" s="53"/>
      <c r="J66" s="53"/>
      <c r="K66" s="53"/>
      <c r="L66" s="53"/>
      <c r="M66" s="53"/>
    </row>
    <row r="67" spans="1:13" ht="31.5" customHeight="1">
      <c r="A67" s="59">
        <v>5</v>
      </c>
      <c r="B67" s="60" t="s">
        <v>31</v>
      </c>
      <c r="C67" s="59">
        <v>2014</v>
      </c>
      <c r="D67" s="123">
        <v>7.9</v>
      </c>
      <c r="E67" s="123">
        <v>231</v>
      </c>
      <c r="F67" s="123">
        <v>97</v>
      </c>
      <c r="G67" s="53"/>
      <c r="H67" s="53"/>
      <c r="I67" s="53"/>
      <c r="J67" s="53"/>
      <c r="K67" s="53"/>
      <c r="L67" s="53"/>
      <c r="M67" s="53"/>
    </row>
    <row r="68" spans="4:6" ht="18.75" hidden="1">
      <c r="D68" s="122"/>
      <c r="E68" s="122"/>
      <c r="F68" s="122"/>
    </row>
    <row r="69" spans="4:6" ht="18.75" hidden="1">
      <c r="D69" s="122"/>
      <c r="E69" s="122"/>
      <c r="F69" s="122"/>
    </row>
    <row r="70" spans="1:13" ht="25.5" customHeight="1">
      <c r="A70" s="59">
        <v>6</v>
      </c>
      <c r="B70" s="60" t="s">
        <v>57</v>
      </c>
      <c r="C70" s="59">
        <v>2012</v>
      </c>
      <c r="D70" s="123">
        <v>15</v>
      </c>
      <c r="E70" s="123">
        <v>234</v>
      </c>
      <c r="F70" s="123">
        <v>15</v>
      </c>
      <c r="G70" s="53"/>
      <c r="H70" s="53"/>
      <c r="I70" s="53"/>
      <c r="J70" s="53"/>
      <c r="K70" s="53"/>
      <c r="L70" s="53"/>
      <c r="M70" s="53"/>
    </row>
    <row r="71" spans="1:6" s="57" customFormat="1" ht="23.25" customHeight="1">
      <c r="A71" s="28" t="s">
        <v>149</v>
      </c>
      <c r="B71" s="55" t="s">
        <v>127</v>
      </c>
      <c r="C71" s="28"/>
      <c r="D71" s="56">
        <f>SUM(D73:D79)</f>
        <v>107</v>
      </c>
      <c r="E71" s="56">
        <f>SUM(E73:E79)</f>
        <v>2802</v>
      </c>
      <c r="F71" s="56">
        <f>SUM(F73:F79)</f>
        <v>1932</v>
      </c>
    </row>
    <row r="72" spans="1:13" ht="3" customHeight="1" hidden="1">
      <c r="A72" s="59"/>
      <c r="B72" s="60"/>
      <c r="C72" s="59"/>
      <c r="D72" s="123"/>
      <c r="E72" s="123"/>
      <c r="F72" s="123"/>
      <c r="G72" s="53"/>
      <c r="H72" s="53"/>
      <c r="I72" s="53"/>
      <c r="J72" s="53"/>
      <c r="K72" s="53"/>
      <c r="L72" s="53"/>
      <c r="M72" s="53"/>
    </row>
    <row r="73" spans="1:13" ht="21" customHeight="1">
      <c r="A73" s="59">
        <v>1</v>
      </c>
      <c r="B73" s="60" t="s">
        <v>41</v>
      </c>
      <c r="C73" s="59">
        <v>2005</v>
      </c>
      <c r="D73" s="123">
        <v>21</v>
      </c>
      <c r="E73" s="123">
        <v>753</v>
      </c>
      <c r="F73" s="123">
        <v>555</v>
      </c>
      <c r="G73" s="53"/>
      <c r="H73" s="53"/>
      <c r="I73" s="53"/>
      <c r="J73" s="53"/>
      <c r="K73" s="53"/>
      <c r="L73" s="53"/>
      <c r="M73" s="53"/>
    </row>
    <row r="74" spans="1:13" ht="21" customHeight="1">
      <c r="A74" s="59">
        <v>2</v>
      </c>
      <c r="B74" s="60" t="s">
        <v>148</v>
      </c>
      <c r="C74" s="59">
        <v>2012</v>
      </c>
      <c r="D74" s="123">
        <v>27</v>
      </c>
      <c r="E74" s="123">
        <v>978</v>
      </c>
      <c r="F74" s="123">
        <v>831</v>
      </c>
      <c r="G74" s="53"/>
      <c r="H74" s="53"/>
      <c r="I74" s="53"/>
      <c r="J74" s="53"/>
      <c r="K74" s="53"/>
      <c r="L74" s="53"/>
      <c r="M74" s="53"/>
    </row>
    <row r="75" spans="1:13" ht="36" customHeight="1">
      <c r="A75" s="59">
        <v>3</v>
      </c>
      <c r="B75" s="60" t="s">
        <v>66</v>
      </c>
      <c r="C75" s="59">
        <v>2012</v>
      </c>
      <c r="D75" s="123">
        <v>4.3</v>
      </c>
      <c r="E75" s="123">
        <v>252</v>
      </c>
      <c r="F75" s="123">
        <v>129</v>
      </c>
      <c r="G75" s="53"/>
      <c r="H75" s="53"/>
      <c r="I75" s="53"/>
      <c r="J75" s="53"/>
      <c r="K75" s="53"/>
      <c r="L75" s="53"/>
      <c r="M75" s="53"/>
    </row>
    <row r="76" spans="1:13" ht="24.75" customHeight="1">
      <c r="A76" s="59">
        <v>4</v>
      </c>
      <c r="B76" s="60" t="s">
        <v>107</v>
      </c>
      <c r="C76" s="59">
        <v>2012</v>
      </c>
      <c r="D76" s="123">
        <v>3.2</v>
      </c>
      <c r="E76" s="123">
        <v>202</v>
      </c>
      <c r="F76" s="123">
        <v>87</v>
      </c>
      <c r="G76" s="53"/>
      <c r="H76" s="53"/>
      <c r="I76" s="53"/>
      <c r="J76" s="53"/>
      <c r="K76" s="53"/>
      <c r="L76" s="53"/>
      <c r="M76" s="53"/>
    </row>
    <row r="77" spans="4:6" ht="18.75" hidden="1">
      <c r="D77" s="122"/>
      <c r="E77" s="122"/>
      <c r="F77" s="122"/>
    </row>
    <row r="78" spans="1:13" ht="36.75" customHeight="1">
      <c r="A78" s="59">
        <v>5</v>
      </c>
      <c r="B78" s="60" t="s">
        <v>52</v>
      </c>
      <c r="C78" s="59">
        <v>2014</v>
      </c>
      <c r="D78" s="123">
        <v>36</v>
      </c>
      <c r="E78" s="123">
        <v>442</v>
      </c>
      <c r="F78" s="123">
        <v>291</v>
      </c>
      <c r="G78" s="53"/>
      <c r="H78" s="53"/>
      <c r="I78" s="53"/>
      <c r="J78" s="53"/>
      <c r="K78" s="53"/>
      <c r="L78" s="53"/>
      <c r="M78" s="53"/>
    </row>
    <row r="79" spans="1:86" s="66" customFormat="1" ht="24" customHeight="1">
      <c r="A79" s="59">
        <v>6</v>
      </c>
      <c r="B79" s="60" t="s">
        <v>63</v>
      </c>
      <c r="C79" s="59">
        <v>2014</v>
      </c>
      <c r="D79" s="123">
        <v>15.5</v>
      </c>
      <c r="E79" s="123">
        <v>175</v>
      </c>
      <c r="F79" s="123">
        <v>39</v>
      </c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</row>
    <row r="80" spans="1:86" s="20" customFormat="1" ht="21" customHeight="1">
      <c r="A80" s="28" t="s">
        <v>150</v>
      </c>
      <c r="B80" s="55" t="s">
        <v>129</v>
      </c>
      <c r="C80" s="28"/>
      <c r="D80" s="56">
        <f>SUM(D81:D87)</f>
        <v>155</v>
      </c>
      <c r="E80" s="56">
        <f>SUM(E81:E87)</f>
        <v>1864</v>
      </c>
      <c r="F80" s="56">
        <f>SUM(F81:F87)</f>
        <v>604</v>
      </c>
      <c r="G80" s="19"/>
      <c r="H80" s="19"/>
      <c r="I80" s="19"/>
      <c r="J80" s="19"/>
      <c r="K80" s="19"/>
      <c r="L80" s="19"/>
      <c r="M80" s="19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</row>
    <row r="81" spans="1:13" ht="21" customHeight="1">
      <c r="A81" s="59">
        <v>1</v>
      </c>
      <c r="B81" s="60" t="s">
        <v>12</v>
      </c>
      <c r="C81" s="59">
        <v>2006</v>
      </c>
      <c r="D81" s="123">
        <v>17</v>
      </c>
      <c r="E81" s="123">
        <v>587</v>
      </c>
      <c r="F81" s="123">
        <v>298</v>
      </c>
      <c r="G81" s="53"/>
      <c r="H81" s="53"/>
      <c r="I81" s="53"/>
      <c r="J81" s="53"/>
      <c r="K81" s="53"/>
      <c r="L81" s="53"/>
      <c r="M81" s="53"/>
    </row>
    <row r="82" spans="1:13" ht="21" customHeight="1">
      <c r="A82" s="59">
        <v>2</v>
      </c>
      <c r="B82" s="60" t="s">
        <v>16</v>
      </c>
      <c r="C82" s="59">
        <v>2009</v>
      </c>
      <c r="D82" s="123">
        <v>30</v>
      </c>
      <c r="E82" s="123">
        <v>387</v>
      </c>
      <c r="F82" s="123">
        <v>96</v>
      </c>
      <c r="G82" s="53"/>
      <c r="H82" s="53"/>
      <c r="I82" s="53"/>
      <c r="J82" s="53"/>
      <c r="K82" s="53"/>
      <c r="L82" s="53"/>
      <c r="M82" s="53"/>
    </row>
    <row r="83" spans="1:13" ht="19.5" customHeight="1">
      <c r="A83" s="59">
        <v>3</v>
      </c>
      <c r="B83" s="60" t="s">
        <v>46</v>
      </c>
      <c r="C83" s="59">
        <v>2009</v>
      </c>
      <c r="D83" s="123">
        <v>21</v>
      </c>
      <c r="E83" s="123">
        <v>70</v>
      </c>
      <c r="F83" s="123">
        <v>30</v>
      </c>
      <c r="G83" s="53"/>
      <c r="H83" s="53"/>
      <c r="I83" s="53"/>
      <c r="J83" s="53"/>
      <c r="K83" s="53"/>
      <c r="L83" s="53"/>
      <c r="M83" s="53"/>
    </row>
    <row r="84" spans="4:6" ht="18.75" hidden="1">
      <c r="D84" s="122"/>
      <c r="E84" s="122"/>
      <c r="F84" s="122"/>
    </row>
    <row r="85" spans="1:13" ht="30.75" customHeight="1">
      <c r="A85" s="59">
        <v>4</v>
      </c>
      <c r="B85" s="60" t="s">
        <v>53</v>
      </c>
      <c r="C85" s="59">
        <v>2009</v>
      </c>
      <c r="D85" s="123">
        <v>10</v>
      </c>
      <c r="E85" s="123">
        <v>181</v>
      </c>
      <c r="F85" s="123">
        <v>50</v>
      </c>
      <c r="G85" s="53"/>
      <c r="H85" s="53"/>
      <c r="I85" s="53"/>
      <c r="J85" s="53"/>
      <c r="K85" s="53"/>
      <c r="L85" s="53"/>
      <c r="M85" s="53"/>
    </row>
    <row r="86" spans="1:13" ht="21" customHeight="1">
      <c r="A86" s="59">
        <v>5</v>
      </c>
      <c r="B86" s="60" t="s">
        <v>48</v>
      </c>
      <c r="C86" s="59">
        <v>2010</v>
      </c>
      <c r="D86" s="123">
        <v>66</v>
      </c>
      <c r="E86" s="123">
        <v>450</v>
      </c>
      <c r="F86" s="123">
        <v>32</v>
      </c>
      <c r="G86" s="53"/>
      <c r="H86" s="53"/>
      <c r="I86" s="53"/>
      <c r="J86" s="53"/>
      <c r="K86" s="53"/>
      <c r="L86" s="53"/>
      <c r="M86" s="53"/>
    </row>
    <row r="87" spans="1:13" ht="21" customHeight="1">
      <c r="A87" s="59">
        <v>6</v>
      </c>
      <c r="B87" s="60" t="s">
        <v>54</v>
      </c>
      <c r="C87" s="59">
        <v>2010</v>
      </c>
      <c r="D87" s="123">
        <v>11</v>
      </c>
      <c r="E87" s="123">
        <v>189</v>
      </c>
      <c r="F87" s="123">
        <v>98</v>
      </c>
      <c r="G87" s="53"/>
      <c r="H87" s="53"/>
      <c r="I87" s="53"/>
      <c r="J87" s="53"/>
      <c r="K87" s="53"/>
      <c r="L87" s="53"/>
      <c r="M87" s="53"/>
    </row>
    <row r="88" spans="1:86" ht="20.25" customHeight="1" hidden="1">
      <c r="A88" s="59"/>
      <c r="B88" s="60"/>
      <c r="C88" s="59"/>
      <c r="D88" s="123"/>
      <c r="E88" s="123"/>
      <c r="F88" s="123"/>
      <c r="G88" s="53"/>
      <c r="H88" s="53"/>
      <c r="I88" s="53"/>
      <c r="J88" s="53"/>
      <c r="K88" s="53"/>
      <c r="L88" s="53"/>
      <c r="M88" s="53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</row>
    <row r="89" spans="1:13" ht="21" customHeight="1" hidden="1">
      <c r="A89" s="59"/>
      <c r="B89" s="60"/>
      <c r="C89" s="59"/>
      <c r="D89" s="123"/>
      <c r="E89" s="123"/>
      <c r="F89" s="123"/>
      <c r="G89" s="53"/>
      <c r="H89" s="53"/>
      <c r="I89" s="53"/>
      <c r="J89" s="53"/>
      <c r="K89" s="53"/>
      <c r="L89" s="53"/>
      <c r="M89" s="53"/>
    </row>
    <row r="90" spans="1:86" s="20" customFormat="1" ht="21" customHeight="1">
      <c r="A90" s="28" t="s">
        <v>151</v>
      </c>
      <c r="B90" s="55" t="s">
        <v>125</v>
      </c>
      <c r="C90" s="28"/>
      <c r="D90" s="56">
        <f>SUM(D91:D95)</f>
        <v>59.9</v>
      </c>
      <c r="E90" s="56">
        <f>SUM(E91:E95)</f>
        <v>2157</v>
      </c>
      <c r="F90" s="56">
        <f>SUM(F91:F95)</f>
        <v>862</v>
      </c>
      <c r="G90" s="19"/>
      <c r="H90" s="19"/>
      <c r="I90" s="19"/>
      <c r="J90" s="19"/>
      <c r="K90" s="19"/>
      <c r="L90" s="19"/>
      <c r="M90" s="19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</row>
    <row r="91" spans="1:13" ht="27.75" customHeight="1">
      <c r="A91" s="59">
        <v>1</v>
      </c>
      <c r="B91" s="60" t="s">
        <v>38</v>
      </c>
      <c r="C91" s="59">
        <v>2005</v>
      </c>
      <c r="D91" s="123">
        <v>31.6</v>
      </c>
      <c r="E91" s="123">
        <v>521</v>
      </c>
      <c r="F91" s="123">
        <v>273</v>
      </c>
      <c r="G91" s="53"/>
      <c r="H91" s="53"/>
      <c r="I91" s="53"/>
      <c r="J91" s="53"/>
      <c r="K91" s="53"/>
      <c r="L91" s="53"/>
      <c r="M91" s="53"/>
    </row>
    <row r="92" spans="1:13" ht="27.75" customHeight="1">
      <c r="A92" s="59">
        <v>2</v>
      </c>
      <c r="B92" s="60" t="s">
        <v>14</v>
      </c>
      <c r="C92" s="59">
        <v>2006</v>
      </c>
      <c r="D92" s="123">
        <v>5.8</v>
      </c>
      <c r="E92" s="123">
        <v>585</v>
      </c>
      <c r="F92" s="123">
        <v>140</v>
      </c>
      <c r="G92" s="53"/>
      <c r="H92" s="53"/>
      <c r="I92" s="53"/>
      <c r="J92" s="53"/>
      <c r="K92" s="53"/>
      <c r="L92" s="53"/>
      <c r="M92" s="53"/>
    </row>
    <row r="93" spans="1:13" ht="27.75" customHeight="1">
      <c r="A93" s="59">
        <v>3</v>
      </c>
      <c r="B93" s="60" t="s">
        <v>21</v>
      </c>
      <c r="C93" s="59">
        <v>2011</v>
      </c>
      <c r="D93" s="123">
        <v>7</v>
      </c>
      <c r="E93" s="123">
        <v>465</v>
      </c>
      <c r="F93" s="123">
        <v>165</v>
      </c>
      <c r="G93" s="53"/>
      <c r="H93" s="53"/>
      <c r="I93" s="53"/>
      <c r="J93" s="53"/>
      <c r="K93" s="53"/>
      <c r="L93" s="53"/>
      <c r="M93" s="53"/>
    </row>
    <row r="94" spans="1:13" ht="27.75" customHeight="1">
      <c r="A94" s="59">
        <v>4</v>
      </c>
      <c r="B94" s="60" t="s">
        <v>108</v>
      </c>
      <c r="C94" s="59">
        <v>2011</v>
      </c>
      <c r="D94" s="123">
        <v>7.5</v>
      </c>
      <c r="E94" s="123">
        <v>462</v>
      </c>
      <c r="F94" s="123">
        <v>162</v>
      </c>
      <c r="G94" s="53"/>
      <c r="H94" s="53"/>
      <c r="I94" s="53"/>
      <c r="J94" s="53"/>
      <c r="K94" s="53"/>
      <c r="L94" s="53"/>
      <c r="M94" s="53"/>
    </row>
    <row r="95" spans="1:13" ht="26.25" customHeight="1">
      <c r="A95" s="59">
        <v>5</v>
      </c>
      <c r="B95" s="60" t="s">
        <v>68</v>
      </c>
      <c r="C95" s="59">
        <v>2015</v>
      </c>
      <c r="D95" s="123">
        <v>8</v>
      </c>
      <c r="E95" s="123">
        <v>124</v>
      </c>
      <c r="F95" s="123">
        <v>122</v>
      </c>
      <c r="G95" s="53"/>
      <c r="H95" s="53"/>
      <c r="I95" s="53"/>
      <c r="J95" s="53"/>
      <c r="K95" s="53"/>
      <c r="L95" s="53"/>
      <c r="M95" s="53"/>
    </row>
    <row r="96" spans="4:86" ht="18.75" hidden="1">
      <c r="D96" s="122"/>
      <c r="E96" s="122"/>
      <c r="F96" s="122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</row>
    <row r="97" spans="1:13" ht="21" customHeight="1" hidden="1">
      <c r="A97" s="59"/>
      <c r="B97" s="60"/>
      <c r="C97" s="59"/>
      <c r="D97" s="123"/>
      <c r="E97" s="123"/>
      <c r="F97" s="123"/>
      <c r="G97" s="53"/>
      <c r="H97" s="53"/>
      <c r="I97" s="53"/>
      <c r="J97" s="53"/>
      <c r="K97" s="53"/>
      <c r="L97" s="53"/>
      <c r="M97" s="53"/>
    </row>
    <row r="98" spans="1:86" s="20" customFormat="1" ht="21" customHeight="1">
      <c r="A98" s="28" t="s">
        <v>152</v>
      </c>
      <c r="B98" s="55" t="s">
        <v>124</v>
      </c>
      <c r="C98" s="28"/>
      <c r="D98" s="56">
        <f>SUM(D99:D107)</f>
        <v>107.35</v>
      </c>
      <c r="E98" s="56">
        <f>SUM(E99:E107)</f>
        <v>1735</v>
      </c>
      <c r="F98" s="56">
        <f>SUM(F99:F107)</f>
        <v>718</v>
      </c>
      <c r="G98" s="19"/>
      <c r="H98" s="19"/>
      <c r="I98" s="19"/>
      <c r="J98" s="19"/>
      <c r="K98" s="19"/>
      <c r="L98" s="19"/>
      <c r="M98" s="19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</row>
    <row r="99" spans="1:13" ht="21" customHeight="1">
      <c r="A99" s="59">
        <v>1</v>
      </c>
      <c r="B99" s="60" t="s">
        <v>7</v>
      </c>
      <c r="C99" s="59">
        <v>2004</v>
      </c>
      <c r="D99" s="123">
        <v>0.05</v>
      </c>
      <c r="E99" s="123">
        <v>20</v>
      </c>
      <c r="F99" s="123">
        <v>5</v>
      </c>
      <c r="G99" s="53"/>
      <c r="H99" s="53"/>
      <c r="I99" s="53"/>
      <c r="J99" s="53"/>
      <c r="K99" s="53"/>
      <c r="L99" s="53"/>
      <c r="M99" s="53"/>
    </row>
    <row r="100" spans="1:13" ht="19.5" customHeight="1">
      <c r="A100" s="59">
        <v>2</v>
      </c>
      <c r="B100" s="60" t="s">
        <v>9</v>
      </c>
      <c r="C100" s="59">
        <v>2005</v>
      </c>
      <c r="D100" s="123">
        <v>8.8</v>
      </c>
      <c r="E100" s="123">
        <v>494</v>
      </c>
      <c r="F100" s="123">
        <v>164</v>
      </c>
      <c r="G100" s="53"/>
      <c r="H100" s="53"/>
      <c r="I100" s="53"/>
      <c r="J100" s="53"/>
      <c r="K100" s="53"/>
      <c r="L100" s="53"/>
      <c r="M100" s="53"/>
    </row>
    <row r="101" spans="4:86" ht="18.75" hidden="1">
      <c r="D101" s="122"/>
      <c r="E101" s="122"/>
      <c r="F101" s="122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</row>
    <row r="102" spans="1:13" ht="21" customHeight="1">
      <c r="A102" s="59">
        <v>3</v>
      </c>
      <c r="B102" s="60" t="s">
        <v>51</v>
      </c>
      <c r="C102" s="59">
        <v>2011</v>
      </c>
      <c r="D102" s="123">
        <v>75</v>
      </c>
      <c r="E102" s="123">
        <v>660</v>
      </c>
      <c r="F102" s="123">
        <v>400</v>
      </c>
      <c r="G102" s="53"/>
      <c r="H102" s="53"/>
      <c r="I102" s="53"/>
      <c r="J102" s="53"/>
      <c r="K102" s="53"/>
      <c r="L102" s="53"/>
      <c r="M102" s="53"/>
    </row>
    <row r="103" spans="1:162" s="66" customFormat="1" ht="21" customHeight="1">
      <c r="A103" s="59">
        <v>4</v>
      </c>
      <c r="B103" s="60" t="s">
        <v>62</v>
      </c>
      <c r="C103" s="59">
        <v>2014</v>
      </c>
      <c r="D103" s="123">
        <v>12.5</v>
      </c>
      <c r="E103" s="123">
        <v>450</v>
      </c>
      <c r="F103" s="123">
        <v>63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</row>
    <row r="104" spans="1:13" ht="19.5" customHeight="1" hidden="1">
      <c r="A104" s="59"/>
      <c r="B104" s="60"/>
      <c r="C104" s="59"/>
      <c r="D104" s="123"/>
      <c r="E104" s="123"/>
      <c r="F104" s="123"/>
      <c r="G104" s="53"/>
      <c r="H104" s="53"/>
      <c r="I104" s="53"/>
      <c r="J104" s="53"/>
      <c r="K104" s="53"/>
      <c r="L104" s="53"/>
      <c r="M104" s="53"/>
    </row>
    <row r="105" spans="4:6" ht="18.75" hidden="1">
      <c r="D105" s="122"/>
      <c r="E105" s="122"/>
      <c r="F105" s="122"/>
    </row>
    <row r="106" spans="4:86" ht="18.75" hidden="1">
      <c r="D106" s="122"/>
      <c r="E106" s="122"/>
      <c r="F106" s="122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</row>
    <row r="107" spans="1:13" ht="21" customHeight="1">
      <c r="A107" s="59">
        <v>5</v>
      </c>
      <c r="B107" s="60" t="s">
        <v>70</v>
      </c>
      <c r="C107" s="59">
        <v>2015</v>
      </c>
      <c r="D107" s="123">
        <v>11</v>
      </c>
      <c r="E107" s="123">
        <v>111</v>
      </c>
      <c r="F107" s="123">
        <v>86</v>
      </c>
      <c r="G107" s="53"/>
      <c r="H107" s="53"/>
      <c r="I107" s="53"/>
      <c r="J107" s="53"/>
      <c r="K107" s="53"/>
      <c r="L107" s="53"/>
      <c r="M107" s="53"/>
    </row>
    <row r="108" spans="1:86" s="57" customFormat="1" ht="20.25" customHeight="1">
      <c r="A108" s="28" t="s">
        <v>153</v>
      </c>
      <c r="B108" s="55" t="s">
        <v>123</v>
      </c>
      <c r="C108" s="28"/>
      <c r="D108" s="56">
        <f>SUM(D109:D113)</f>
        <v>76.7</v>
      </c>
      <c r="E108" s="56">
        <f>SUM(E109:E113)</f>
        <v>2023</v>
      </c>
      <c r="F108" s="56">
        <f>SUM(F109:F113)</f>
        <v>888</v>
      </c>
      <c r="AI108" s="53"/>
      <c r="AJ108" s="53"/>
      <c r="AK108" s="53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</row>
    <row r="109" spans="1:13" ht="21" customHeight="1">
      <c r="A109" s="59">
        <v>1</v>
      </c>
      <c r="B109" s="60" t="s">
        <v>59</v>
      </c>
      <c r="C109" s="59">
        <v>2012</v>
      </c>
      <c r="D109" s="123">
        <v>18.5</v>
      </c>
      <c r="E109" s="123">
        <v>335</v>
      </c>
      <c r="F109" s="123">
        <v>100</v>
      </c>
      <c r="G109" s="53"/>
      <c r="H109" s="53"/>
      <c r="I109" s="53"/>
      <c r="J109" s="53"/>
      <c r="K109" s="53"/>
      <c r="L109" s="53"/>
      <c r="M109" s="53"/>
    </row>
    <row r="110" spans="1:34" ht="21" customHeight="1">
      <c r="A110" s="67">
        <v>2</v>
      </c>
      <c r="B110" s="68" t="s">
        <v>61</v>
      </c>
      <c r="C110" s="67">
        <v>2013</v>
      </c>
      <c r="D110" s="125">
        <v>21</v>
      </c>
      <c r="E110" s="123">
        <v>547</v>
      </c>
      <c r="F110" s="123">
        <v>142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</row>
    <row r="111" spans="1:13" ht="21" customHeight="1">
      <c r="A111" s="59">
        <v>3</v>
      </c>
      <c r="B111" s="60" t="s">
        <v>28</v>
      </c>
      <c r="C111" s="59">
        <v>2013</v>
      </c>
      <c r="D111" s="123">
        <v>13.6</v>
      </c>
      <c r="E111" s="123">
        <v>282</v>
      </c>
      <c r="F111" s="123">
        <v>152</v>
      </c>
      <c r="G111" s="53"/>
      <c r="H111" s="53"/>
      <c r="I111" s="53"/>
      <c r="J111" s="53"/>
      <c r="K111" s="53"/>
      <c r="L111" s="53"/>
      <c r="M111" s="53"/>
    </row>
    <row r="112" spans="1:13" ht="21" customHeight="1">
      <c r="A112" s="59">
        <v>4</v>
      </c>
      <c r="B112" s="60" t="s">
        <v>29</v>
      </c>
      <c r="C112" s="59">
        <v>2013</v>
      </c>
      <c r="D112" s="123">
        <v>6.6</v>
      </c>
      <c r="E112" s="123">
        <v>474</v>
      </c>
      <c r="F112" s="123">
        <v>229</v>
      </c>
      <c r="G112" s="53"/>
      <c r="H112" s="53"/>
      <c r="I112" s="53"/>
      <c r="J112" s="53"/>
      <c r="K112" s="53"/>
      <c r="L112" s="53"/>
      <c r="M112" s="53"/>
    </row>
    <row r="113" spans="1:13" ht="19.5" customHeight="1">
      <c r="A113" s="59">
        <v>5</v>
      </c>
      <c r="B113" s="60" t="s">
        <v>32</v>
      </c>
      <c r="C113" s="59">
        <v>2014</v>
      </c>
      <c r="D113" s="123">
        <v>17</v>
      </c>
      <c r="E113" s="123">
        <v>385</v>
      </c>
      <c r="F113" s="123">
        <v>265</v>
      </c>
      <c r="G113" s="53"/>
      <c r="H113" s="53"/>
      <c r="I113" s="53"/>
      <c r="J113" s="53"/>
      <c r="K113" s="53"/>
      <c r="L113" s="53"/>
      <c r="M113" s="53"/>
    </row>
    <row r="114" spans="4:6" ht="18.75" hidden="1">
      <c r="D114" s="122"/>
      <c r="E114" s="122"/>
      <c r="F114" s="122"/>
    </row>
    <row r="115" spans="4:6" ht="18.75" hidden="1">
      <c r="D115" s="122"/>
      <c r="E115" s="122"/>
      <c r="F115" s="122"/>
    </row>
    <row r="116" spans="4:86" ht="18.75" hidden="1">
      <c r="D116" s="122"/>
      <c r="E116" s="122"/>
      <c r="F116" s="122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</row>
    <row r="117" spans="4:6" ht="18.75" hidden="1">
      <c r="D117" s="122"/>
      <c r="E117" s="122"/>
      <c r="F117" s="122"/>
    </row>
    <row r="118" spans="1:86" s="57" customFormat="1" ht="21" customHeight="1">
      <c r="A118" s="28" t="s">
        <v>154</v>
      </c>
      <c r="B118" s="55" t="s">
        <v>122</v>
      </c>
      <c r="C118" s="28"/>
      <c r="D118" s="56">
        <f>SUM(D119:D121)</f>
        <v>31.2</v>
      </c>
      <c r="E118" s="56">
        <f>SUM(E119:E121)</f>
        <v>1924</v>
      </c>
      <c r="F118" s="56">
        <f>SUM(F119:F121)</f>
        <v>922</v>
      </c>
      <c r="G118" s="64"/>
      <c r="H118" s="64"/>
      <c r="I118" s="64"/>
      <c r="J118" s="64"/>
      <c r="K118" s="64"/>
      <c r="L118" s="64"/>
      <c r="M118" s="64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</row>
    <row r="119" spans="1:13" ht="21" customHeight="1">
      <c r="A119" s="59">
        <v>1</v>
      </c>
      <c r="B119" s="60" t="s">
        <v>6</v>
      </c>
      <c r="C119" s="59">
        <v>2004</v>
      </c>
      <c r="D119" s="123">
        <v>8.7</v>
      </c>
      <c r="E119" s="123">
        <v>742</v>
      </c>
      <c r="F119" s="123">
        <v>140</v>
      </c>
      <c r="G119" s="53"/>
      <c r="H119" s="53"/>
      <c r="I119" s="53"/>
      <c r="J119" s="53"/>
      <c r="K119" s="53"/>
      <c r="L119" s="53"/>
      <c r="M119" s="53"/>
    </row>
    <row r="120" spans="1:86" ht="21" customHeight="1">
      <c r="A120" s="59">
        <v>2</v>
      </c>
      <c r="B120" s="60" t="s">
        <v>20</v>
      </c>
      <c r="C120" s="59">
        <v>2010</v>
      </c>
      <c r="D120" s="123">
        <v>4.2</v>
      </c>
      <c r="E120" s="123">
        <v>630</v>
      </c>
      <c r="F120" s="123">
        <v>630</v>
      </c>
      <c r="G120" s="53"/>
      <c r="H120" s="53"/>
      <c r="I120" s="53"/>
      <c r="J120" s="53"/>
      <c r="K120" s="53"/>
      <c r="L120" s="53"/>
      <c r="M120" s="53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</row>
    <row r="121" spans="1:13" ht="21" customHeight="1">
      <c r="A121" s="59">
        <v>3</v>
      </c>
      <c r="B121" s="60" t="s">
        <v>60</v>
      </c>
      <c r="C121" s="59">
        <v>2013</v>
      </c>
      <c r="D121" s="123">
        <v>18.3</v>
      </c>
      <c r="E121" s="123">
        <v>552</v>
      </c>
      <c r="F121" s="123">
        <v>152</v>
      </c>
      <c r="G121" s="53"/>
      <c r="H121" s="53"/>
      <c r="I121" s="53"/>
      <c r="J121" s="53"/>
      <c r="K121" s="53"/>
      <c r="L121" s="53"/>
      <c r="M121" s="53"/>
    </row>
    <row r="122" spans="1:86" s="57" customFormat="1" ht="21" customHeight="1">
      <c r="A122" s="28" t="s">
        <v>155</v>
      </c>
      <c r="B122" s="55" t="s">
        <v>121</v>
      </c>
      <c r="C122" s="28"/>
      <c r="D122" s="56">
        <f>SUM(D123:D126)</f>
        <v>40.6</v>
      </c>
      <c r="E122" s="56">
        <f>SUM(E123:E126)</f>
        <v>2446</v>
      </c>
      <c r="F122" s="56">
        <f>SUM(F123:F126)</f>
        <v>1526</v>
      </c>
      <c r="G122" s="64"/>
      <c r="H122" s="64"/>
      <c r="I122" s="64"/>
      <c r="J122" s="64"/>
      <c r="K122" s="64"/>
      <c r="L122" s="64"/>
      <c r="M122" s="64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</row>
    <row r="123" spans="1:13" ht="21" customHeight="1">
      <c r="A123" s="59">
        <v>1</v>
      </c>
      <c r="B123" s="60" t="s">
        <v>35</v>
      </c>
      <c r="C123" s="59">
        <v>2004</v>
      </c>
      <c r="D123" s="123">
        <v>25</v>
      </c>
      <c r="E123" s="124">
        <v>1500</v>
      </c>
      <c r="F123" s="124">
        <v>1200</v>
      </c>
      <c r="G123" s="53"/>
      <c r="H123" s="53"/>
      <c r="I123" s="53"/>
      <c r="J123" s="53"/>
      <c r="K123" s="53"/>
      <c r="L123" s="53"/>
      <c r="M123" s="53"/>
    </row>
    <row r="124" spans="1:13" ht="15.75" customHeight="1">
      <c r="A124" s="59">
        <v>2</v>
      </c>
      <c r="B124" s="60" t="s">
        <v>13</v>
      </c>
      <c r="C124" s="59">
        <v>2006</v>
      </c>
      <c r="D124" s="123">
        <v>3.6</v>
      </c>
      <c r="E124" s="123">
        <v>566</v>
      </c>
      <c r="F124" s="123">
        <v>146</v>
      </c>
      <c r="G124" s="53"/>
      <c r="H124" s="53"/>
      <c r="I124" s="53"/>
      <c r="J124" s="53"/>
      <c r="K124" s="53"/>
      <c r="L124" s="53"/>
      <c r="M124" s="53"/>
    </row>
    <row r="125" spans="4:6" ht="18.75" hidden="1">
      <c r="D125" s="122"/>
      <c r="E125" s="122"/>
      <c r="F125" s="122"/>
    </row>
    <row r="126" spans="1:86" ht="21" customHeight="1">
      <c r="A126" s="59">
        <v>3</v>
      </c>
      <c r="B126" s="60" t="s">
        <v>43</v>
      </c>
      <c r="C126" s="59">
        <v>2008</v>
      </c>
      <c r="D126" s="123">
        <v>12</v>
      </c>
      <c r="E126" s="123">
        <v>380</v>
      </c>
      <c r="F126" s="123">
        <v>180</v>
      </c>
      <c r="G126" s="53"/>
      <c r="H126" s="53"/>
      <c r="I126" s="53"/>
      <c r="J126" s="53"/>
      <c r="K126" s="53"/>
      <c r="L126" s="53"/>
      <c r="M126" s="53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</row>
    <row r="127" spans="1:13" ht="21" customHeight="1" hidden="1">
      <c r="A127" s="59"/>
      <c r="B127" s="60"/>
      <c r="C127" s="59"/>
      <c r="D127" s="123"/>
      <c r="E127" s="123"/>
      <c r="F127" s="123"/>
      <c r="G127" s="53"/>
      <c r="H127" s="53"/>
      <c r="I127" s="53"/>
      <c r="J127" s="53"/>
      <c r="K127" s="53"/>
      <c r="L127" s="53"/>
      <c r="M127" s="53"/>
    </row>
    <row r="128" spans="1:86" s="57" customFormat="1" ht="21" customHeight="1">
      <c r="A128" s="28" t="s">
        <v>156</v>
      </c>
      <c r="B128" s="55" t="s">
        <v>120</v>
      </c>
      <c r="C128" s="28"/>
      <c r="D128" s="56">
        <f>SUM(D129:D130)</f>
        <v>8.7</v>
      </c>
      <c r="E128" s="56">
        <f>SUM(E129:E130)</f>
        <v>437</v>
      </c>
      <c r="F128" s="56">
        <f>SUM(F129:F130)</f>
        <v>87</v>
      </c>
      <c r="G128" s="64"/>
      <c r="H128" s="64"/>
      <c r="I128" s="64"/>
      <c r="J128" s="64"/>
      <c r="K128" s="64"/>
      <c r="L128" s="64"/>
      <c r="M128" s="64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</row>
    <row r="129" spans="1:13" ht="21" customHeight="1">
      <c r="A129" s="59">
        <v>1</v>
      </c>
      <c r="B129" s="60" t="s">
        <v>44</v>
      </c>
      <c r="C129" s="59">
        <v>2008</v>
      </c>
      <c r="D129" s="123">
        <v>2</v>
      </c>
      <c r="E129" s="123">
        <v>380</v>
      </c>
      <c r="F129" s="123">
        <v>30</v>
      </c>
      <c r="G129" s="53"/>
      <c r="H129" s="53"/>
      <c r="I129" s="53"/>
      <c r="J129" s="53"/>
      <c r="K129" s="53"/>
      <c r="L129" s="53"/>
      <c r="M129" s="53"/>
    </row>
    <row r="130" spans="1:86" ht="19.5" customHeight="1">
      <c r="A130" s="59">
        <v>2</v>
      </c>
      <c r="B130" s="60" t="s">
        <v>67</v>
      </c>
      <c r="C130" s="59">
        <v>2015</v>
      </c>
      <c r="D130" s="123">
        <v>6.7</v>
      </c>
      <c r="E130" s="123">
        <v>57</v>
      </c>
      <c r="F130" s="123">
        <v>57</v>
      </c>
      <c r="G130" s="53"/>
      <c r="H130" s="53"/>
      <c r="I130" s="53"/>
      <c r="J130" s="53"/>
      <c r="K130" s="53"/>
      <c r="L130" s="53"/>
      <c r="M130" s="53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</row>
    <row r="131" spans="4:6" ht="18.75" hidden="1">
      <c r="D131" s="122"/>
      <c r="E131" s="122"/>
      <c r="F131" s="122"/>
    </row>
    <row r="132" spans="1:86" s="57" customFormat="1" ht="18.75">
      <c r="A132" s="28" t="s">
        <v>157</v>
      </c>
      <c r="B132" s="55" t="s">
        <v>119</v>
      </c>
      <c r="C132" s="28"/>
      <c r="D132" s="56">
        <f>SUM(D133)</f>
        <v>23.4</v>
      </c>
      <c r="E132" s="56">
        <f>SUM(E133)</f>
        <v>497</v>
      </c>
      <c r="F132" s="56">
        <f>SUM(F133)</f>
        <v>197</v>
      </c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</row>
    <row r="133" spans="1:13" ht="21" customHeight="1">
      <c r="A133" s="59">
        <v>1</v>
      </c>
      <c r="B133" s="60" t="s">
        <v>58</v>
      </c>
      <c r="C133" s="59">
        <v>2012</v>
      </c>
      <c r="D133" s="123">
        <v>23.4</v>
      </c>
      <c r="E133" s="123">
        <v>497</v>
      </c>
      <c r="F133" s="123">
        <v>197</v>
      </c>
      <c r="G133" s="53"/>
      <c r="H133" s="53"/>
      <c r="I133" s="53"/>
      <c r="J133" s="53"/>
      <c r="K133" s="53"/>
      <c r="L133" s="53"/>
      <c r="M133" s="53"/>
    </row>
    <row r="134" spans="1:13" ht="21" customHeight="1" hidden="1">
      <c r="A134" s="59"/>
      <c r="B134" s="60"/>
      <c r="C134" s="59"/>
      <c r="D134" s="61"/>
      <c r="E134" s="61"/>
      <c r="F134" s="61"/>
      <c r="G134" s="53"/>
      <c r="H134" s="53"/>
      <c r="I134" s="53"/>
      <c r="J134" s="53"/>
      <c r="K134" s="53"/>
      <c r="L134" s="53"/>
      <c r="M134" s="53"/>
    </row>
    <row r="135" ht="18.75" hidden="1"/>
    <row r="136" ht="18.75" hidden="1"/>
    <row r="137" spans="1:13" ht="21" customHeight="1" hidden="1">
      <c r="A137" s="59"/>
      <c r="B137" s="60"/>
      <c r="C137" s="59"/>
      <c r="D137" s="61"/>
      <c r="E137" s="61"/>
      <c r="F137" s="61"/>
      <c r="G137" s="53"/>
      <c r="H137" s="53"/>
      <c r="I137" s="53"/>
      <c r="J137" s="53"/>
      <c r="K137" s="53"/>
      <c r="L137" s="53"/>
      <c r="M137" s="53"/>
    </row>
    <row r="138" spans="1:13" ht="21" customHeight="1" hidden="1">
      <c r="A138" s="59"/>
      <c r="B138" s="60"/>
      <c r="C138" s="59"/>
      <c r="D138" s="61"/>
      <c r="E138" s="61"/>
      <c r="F138" s="61"/>
      <c r="G138" s="53"/>
      <c r="H138" s="53"/>
      <c r="I138" s="53"/>
      <c r="J138" s="53"/>
      <c r="K138" s="53"/>
      <c r="L138" s="53"/>
      <c r="M138" s="53"/>
    </row>
    <row r="139" spans="1:86" ht="21" customHeight="1" hidden="1">
      <c r="A139" s="59"/>
      <c r="B139" s="60"/>
      <c r="C139" s="59"/>
      <c r="D139" s="61"/>
      <c r="E139" s="61"/>
      <c r="F139" s="61"/>
      <c r="G139" s="53"/>
      <c r="H139" s="53"/>
      <c r="I139" s="53"/>
      <c r="J139" s="53"/>
      <c r="K139" s="53"/>
      <c r="L139" s="53"/>
      <c r="M139" s="53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</row>
    <row r="140" spans="1:13" ht="21" customHeight="1" hidden="1">
      <c r="A140" s="59"/>
      <c r="B140" s="60"/>
      <c r="C140" s="59"/>
      <c r="D140" s="61"/>
      <c r="E140" s="61"/>
      <c r="F140" s="61"/>
      <c r="G140" s="53"/>
      <c r="H140" s="53"/>
      <c r="I140" s="53"/>
      <c r="J140" s="53"/>
      <c r="K140" s="53"/>
      <c r="L140" s="53"/>
      <c r="M140" s="53"/>
    </row>
    <row r="141" spans="1:86" s="20" customFormat="1" ht="21" customHeight="1" hidden="1">
      <c r="A141" s="28"/>
      <c r="B141" s="55"/>
      <c r="C141" s="28"/>
      <c r="D141" s="29"/>
      <c r="E141" s="70"/>
      <c r="F141" s="70"/>
      <c r="G141" s="19"/>
      <c r="H141" s="19"/>
      <c r="I141" s="19"/>
      <c r="J141" s="19"/>
      <c r="K141" s="19"/>
      <c r="L141" s="19"/>
      <c r="M141" s="19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</row>
    <row r="142" ht="0.75" customHeight="1" hidden="1"/>
    <row r="143" ht="18.75" hidden="1"/>
    <row r="144" spans="1:13" ht="21" customHeight="1" hidden="1">
      <c r="A144" s="59"/>
      <c r="B144" s="60"/>
      <c r="C144" s="59"/>
      <c r="D144" s="61"/>
      <c r="E144" s="63"/>
      <c r="F144" s="63"/>
      <c r="G144" s="53"/>
      <c r="H144" s="53"/>
      <c r="I144" s="53"/>
      <c r="J144" s="53"/>
      <c r="K144" s="53"/>
      <c r="L144" s="53"/>
      <c r="M144" s="53"/>
    </row>
    <row r="145" ht="18.75" hidden="1"/>
    <row r="146" ht="18.75" hidden="1"/>
    <row r="147" spans="1:13" ht="21" customHeight="1" hidden="1">
      <c r="A147" s="59"/>
      <c r="B147" s="60"/>
      <c r="C147" s="59"/>
      <c r="D147" s="61"/>
      <c r="E147" s="61"/>
      <c r="F147" s="61"/>
      <c r="G147" s="53"/>
      <c r="H147" s="53"/>
      <c r="I147" s="53"/>
      <c r="J147" s="53"/>
      <c r="K147" s="53"/>
      <c r="L147" s="53"/>
      <c r="M147" s="53"/>
    </row>
    <row r="148" ht="18.75" hidden="1"/>
    <row r="149" ht="18.75" hidden="1"/>
    <row r="150" ht="18.75" hidden="1"/>
    <row r="151" ht="18.75" hidden="1"/>
    <row r="152" spans="1:13" ht="21" customHeight="1" hidden="1">
      <c r="A152" s="59"/>
      <c r="B152" s="60"/>
      <c r="C152" s="59"/>
      <c r="D152" s="61"/>
      <c r="E152" s="61"/>
      <c r="F152" s="61"/>
      <c r="G152" s="53"/>
      <c r="H152" s="53"/>
      <c r="I152" s="53"/>
      <c r="J152" s="53"/>
      <c r="K152" s="53"/>
      <c r="L152" s="53"/>
      <c r="M152" s="53"/>
    </row>
    <row r="153" spans="1:13" ht="21" customHeight="1" hidden="1">
      <c r="A153" s="59"/>
      <c r="B153" s="60"/>
      <c r="C153" s="59"/>
      <c r="D153" s="61"/>
      <c r="E153" s="61"/>
      <c r="F153" s="61"/>
      <c r="G153" s="53"/>
      <c r="H153" s="53"/>
      <c r="I153" s="53"/>
      <c r="J153" s="53"/>
      <c r="K153" s="53"/>
      <c r="L153" s="53"/>
      <c r="M153" s="53"/>
    </row>
    <row r="154" ht="18.75" hidden="1"/>
    <row r="155" spans="1:13" ht="21" customHeight="1" hidden="1">
      <c r="A155" s="59"/>
      <c r="B155" s="60"/>
      <c r="C155" s="59"/>
      <c r="D155" s="61"/>
      <c r="E155" s="61"/>
      <c r="F155" s="61"/>
      <c r="G155" s="53"/>
      <c r="H155" s="53"/>
      <c r="I155" s="53"/>
      <c r="J155" s="53"/>
      <c r="K155" s="53"/>
      <c r="L155" s="53"/>
      <c r="M155" s="53"/>
    </row>
    <row r="156" ht="18.75" hidden="1"/>
    <row r="157" spans="1:13" ht="21" customHeight="1" hidden="1">
      <c r="A157" s="59"/>
      <c r="B157" s="60"/>
      <c r="C157" s="59"/>
      <c r="D157" s="61"/>
      <c r="E157" s="61"/>
      <c r="F157" s="61"/>
      <c r="G157" s="53"/>
      <c r="H157" s="53"/>
      <c r="I157" s="53"/>
      <c r="J157" s="53"/>
      <c r="K157" s="53"/>
      <c r="L157" s="53"/>
      <c r="M157" s="53"/>
    </row>
    <row r="158" ht="18.75" hidden="1"/>
    <row r="159" ht="18.75" hidden="1"/>
    <row r="160" spans="1:86" ht="1.5" customHeight="1" hidden="1">
      <c r="A160" s="59"/>
      <c r="B160" s="60"/>
      <c r="C160" s="59"/>
      <c r="D160" s="61"/>
      <c r="E160" s="61"/>
      <c r="F160" s="61"/>
      <c r="G160" s="53"/>
      <c r="H160" s="53"/>
      <c r="I160" s="53"/>
      <c r="J160" s="53"/>
      <c r="K160" s="53"/>
      <c r="L160" s="53"/>
      <c r="M160" s="53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</row>
    <row r="161" ht="18.75" hidden="1"/>
    <row r="162" spans="1:86" s="20" customFormat="1" ht="21" customHeight="1" hidden="1">
      <c r="A162" s="28"/>
      <c r="B162" s="71"/>
      <c r="C162" s="28"/>
      <c r="D162" s="29"/>
      <c r="E162" s="29"/>
      <c r="F162" s="29"/>
      <c r="G162" s="19"/>
      <c r="H162" s="19"/>
      <c r="I162" s="19"/>
      <c r="J162" s="19"/>
      <c r="K162" s="19"/>
      <c r="L162" s="19"/>
      <c r="M162" s="19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</row>
    <row r="163" spans="1:86" ht="30.75" customHeight="1" hidden="1">
      <c r="A163" s="59"/>
      <c r="B163" s="60"/>
      <c r="C163" s="59"/>
      <c r="D163" s="61"/>
      <c r="E163" s="61"/>
      <c r="F163" s="61"/>
      <c r="G163" s="53"/>
      <c r="H163" s="53"/>
      <c r="I163" s="53"/>
      <c r="J163" s="53"/>
      <c r="K163" s="53"/>
      <c r="L163" s="53"/>
      <c r="M163" s="53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</row>
    <row r="164" spans="1:13" ht="21" customHeight="1" hidden="1">
      <c r="A164" s="59"/>
      <c r="B164" s="60"/>
      <c r="C164" s="59"/>
      <c r="D164" s="61"/>
      <c r="E164" s="61"/>
      <c r="F164" s="61"/>
      <c r="G164" s="53"/>
      <c r="H164" s="53"/>
      <c r="I164" s="53"/>
      <c r="J164" s="53"/>
      <c r="K164" s="53"/>
      <c r="L164" s="53"/>
      <c r="M164" s="53"/>
    </row>
    <row r="165" spans="1:86" s="20" customFormat="1" ht="21" customHeight="1" hidden="1">
      <c r="A165" s="28"/>
      <c r="B165" s="55"/>
      <c r="C165" s="28"/>
      <c r="D165" s="29"/>
      <c r="E165" s="70"/>
      <c r="F165" s="70"/>
      <c r="G165" s="19"/>
      <c r="H165" s="19"/>
      <c r="I165" s="19"/>
      <c r="J165" s="19"/>
      <c r="K165" s="19"/>
      <c r="L165" s="19"/>
      <c r="M165" s="19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</row>
    <row r="166" ht="18.75" hidden="1"/>
    <row r="167" ht="18.75" hidden="1"/>
    <row r="168" ht="18.75" hidden="1"/>
    <row r="169" spans="1:13" ht="21" customHeight="1" hidden="1">
      <c r="A169" s="59"/>
      <c r="B169" s="60"/>
      <c r="C169" s="59"/>
      <c r="D169" s="61"/>
      <c r="E169" s="61"/>
      <c r="F169" s="61"/>
      <c r="G169" s="53"/>
      <c r="H169" s="53"/>
      <c r="I169" s="53"/>
      <c r="J169" s="53"/>
      <c r="K169" s="53"/>
      <c r="L169" s="53"/>
      <c r="M169" s="53"/>
    </row>
    <row r="170" spans="1:37" ht="14.25" customHeight="1" hidden="1">
      <c r="A170" s="59"/>
      <c r="B170" s="60"/>
      <c r="C170" s="59"/>
      <c r="D170" s="61"/>
      <c r="E170" s="61"/>
      <c r="F170" s="61"/>
      <c r="G170" s="53"/>
      <c r="H170" s="53"/>
      <c r="I170" s="53"/>
      <c r="J170" s="53"/>
      <c r="K170" s="53"/>
      <c r="L170" s="53"/>
      <c r="M170" s="53"/>
      <c r="AI170" s="53"/>
      <c r="AJ170" s="53"/>
      <c r="AK170" s="53"/>
    </row>
    <row r="171" spans="1:86" ht="21" customHeight="1" hidden="1">
      <c r="A171" s="59"/>
      <c r="B171" s="60"/>
      <c r="C171" s="59"/>
      <c r="D171" s="61"/>
      <c r="E171" s="61"/>
      <c r="F171" s="61"/>
      <c r="G171" s="53"/>
      <c r="H171" s="53"/>
      <c r="I171" s="53"/>
      <c r="J171" s="53"/>
      <c r="K171" s="53"/>
      <c r="L171" s="53"/>
      <c r="M171" s="53"/>
      <c r="AI171" s="53"/>
      <c r="AJ171" s="53"/>
      <c r="AK171" s="53"/>
      <c r="AL171" s="65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</row>
    <row r="172" spans="1:34" ht="21" customHeight="1" hidden="1">
      <c r="A172" s="67"/>
      <c r="B172" s="68"/>
      <c r="C172" s="67"/>
      <c r="D172" s="69"/>
      <c r="E172" s="61"/>
      <c r="F172" s="61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</row>
    <row r="173" spans="1:86" s="66" customFormat="1" ht="21" customHeight="1" hidden="1">
      <c r="A173" s="59"/>
      <c r="B173" s="60"/>
      <c r="C173" s="59"/>
      <c r="D173" s="61"/>
      <c r="E173" s="61"/>
      <c r="F173" s="61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</row>
    <row r="174" ht="18.75" hidden="1"/>
    <row r="175" spans="1:86" s="19" customFormat="1" ht="21" customHeight="1" hidden="1">
      <c r="A175" s="28"/>
      <c r="B175" s="28"/>
      <c r="C175" s="28"/>
      <c r="D175" s="72"/>
      <c r="E175" s="73"/>
      <c r="F175" s="73"/>
      <c r="AI175" s="53"/>
      <c r="AJ175" s="53"/>
      <c r="AK175" s="53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</row>
    <row r="176" spans="7:13" ht="18.75" hidden="1">
      <c r="G176" s="53"/>
      <c r="H176" s="53"/>
      <c r="I176" s="53"/>
      <c r="J176" s="53"/>
      <c r="K176" s="53"/>
      <c r="L176" s="53"/>
      <c r="M176" s="53"/>
    </row>
    <row r="177" spans="7:34" ht="18.75"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</row>
    <row r="178" spans="7:13" ht="18.75">
      <c r="G178" s="53"/>
      <c r="H178" s="53"/>
      <c r="I178" s="53"/>
      <c r="J178" s="53"/>
      <c r="K178" s="53"/>
      <c r="L178" s="53"/>
      <c r="M178" s="53"/>
    </row>
    <row r="179" spans="7:13" ht="18.75">
      <c r="G179" s="53"/>
      <c r="H179" s="53"/>
      <c r="I179" s="53"/>
      <c r="J179" s="53"/>
      <c r="K179" s="53"/>
      <c r="L179" s="53"/>
      <c r="M179" s="53"/>
    </row>
    <row r="180" spans="7:13" ht="18.75">
      <c r="G180" s="53"/>
      <c r="H180" s="53"/>
      <c r="I180" s="53"/>
      <c r="J180" s="53"/>
      <c r="K180" s="53"/>
      <c r="L180" s="53"/>
      <c r="M180" s="53"/>
    </row>
    <row r="181" spans="7:13" ht="18.75">
      <c r="G181" s="53"/>
      <c r="H181" s="53"/>
      <c r="I181" s="53"/>
      <c r="J181" s="53"/>
      <c r="K181" s="53"/>
      <c r="L181" s="53"/>
      <c r="M181" s="53"/>
    </row>
    <row r="182" spans="7:13" ht="18.75">
      <c r="G182" s="53"/>
      <c r="H182" s="53"/>
      <c r="I182" s="53"/>
      <c r="J182" s="53"/>
      <c r="K182" s="53"/>
      <c r="L182" s="53"/>
      <c r="M182" s="53"/>
    </row>
    <row r="183" spans="7:13" ht="18.75">
      <c r="G183" s="53"/>
      <c r="H183" s="53"/>
      <c r="I183" s="53"/>
      <c r="J183" s="53"/>
      <c r="K183" s="53"/>
      <c r="L183" s="53"/>
      <c r="M183" s="53"/>
    </row>
  </sheetData>
  <sheetProtection/>
  <mergeCells count="12">
    <mergeCell ref="L5:L6"/>
    <mergeCell ref="M5:M6"/>
    <mergeCell ref="A2:F2"/>
    <mergeCell ref="A5:A6"/>
    <mergeCell ref="B5:B6"/>
    <mergeCell ref="C5:C6"/>
    <mergeCell ref="D5:D6"/>
    <mergeCell ref="E5:F5"/>
    <mergeCell ref="A1:F1"/>
    <mergeCell ref="A3:F3"/>
    <mergeCell ref="G5:I5"/>
    <mergeCell ref="J5:K5"/>
  </mergeCells>
  <printOptions/>
  <pageMargins left="0.86" right="0.3937007874015748" top="0.7086614173228347" bottom="0.8267716535433072" header="0" footer="0.5118110236220472"/>
  <pageSetup horizontalDpi="600" verticalDpi="600" orientation="landscape" paperSize="9" scale="95" r:id="rId1"/>
  <headerFooter alignWithMargins="0">
    <oddFooter>&amp;R&amp;"Times New Roman,nghiêng"&amp;9PL II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0" sqref="E10"/>
    </sheetView>
  </sheetViews>
  <sheetFormatPr defaultColWidth="9.00390625" defaultRowHeight="15.75"/>
  <cols>
    <col min="1" max="1" width="7.00390625" style="31" customWidth="1"/>
    <col min="2" max="2" width="51.125" style="112" customWidth="1"/>
    <col min="3" max="3" width="1.625" style="31" hidden="1" customWidth="1"/>
    <col min="4" max="4" width="40.75390625" style="112" customWidth="1"/>
    <col min="5" max="5" width="16.625" style="31" customWidth="1"/>
    <col min="6" max="16384" width="9.00390625" style="31" customWidth="1"/>
  </cols>
  <sheetData>
    <row r="1" spans="1:11" s="1" customFormat="1" ht="22.5" customHeight="1">
      <c r="A1" s="136" t="s">
        <v>279</v>
      </c>
      <c r="B1" s="136"/>
      <c r="C1" s="136"/>
      <c r="D1" s="136"/>
      <c r="E1" s="136"/>
      <c r="F1" s="25"/>
      <c r="G1" s="25"/>
      <c r="H1" s="25"/>
      <c r="I1" s="25"/>
      <c r="J1" s="25"/>
      <c r="K1" s="25"/>
    </row>
    <row r="2" spans="1:6" ht="23.25" customHeight="1">
      <c r="A2" s="137" t="s">
        <v>280</v>
      </c>
      <c r="B2" s="148"/>
      <c r="C2" s="148"/>
      <c r="D2" s="148"/>
      <c r="E2" s="148"/>
      <c r="F2" s="119"/>
    </row>
    <row r="3" spans="1:6" ht="24" customHeight="1">
      <c r="A3" s="138" t="str">
        <f>+'B1- Thuc trang LN theo nhom'!A3:K3</f>
        <v>(Kèm theo Kế hoạch số                    /KH-UBND ngày        tháng 11 năm 2016 của Ủy ban nhân dân tỉnh Phú Thọ)</v>
      </c>
      <c r="B3" s="138"/>
      <c r="C3" s="138"/>
      <c r="D3" s="138"/>
      <c r="E3" s="138"/>
      <c r="F3" s="119"/>
    </row>
    <row r="4" ht="6" customHeight="1"/>
    <row r="5" spans="1:5" ht="39" customHeight="1">
      <c r="A5" s="32" t="s">
        <v>0</v>
      </c>
      <c r="B5" s="32" t="s">
        <v>244</v>
      </c>
      <c r="C5" s="34"/>
      <c r="D5" s="34" t="s">
        <v>245</v>
      </c>
      <c r="E5" s="32" t="s">
        <v>158</v>
      </c>
    </row>
    <row r="6" spans="1:5" ht="25.5" customHeight="1">
      <c r="A6" s="88">
        <v>1</v>
      </c>
      <c r="B6" s="33" t="s">
        <v>318</v>
      </c>
      <c r="C6" s="24">
        <v>2017</v>
      </c>
      <c r="D6" s="33" t="s">
        <v>317</v>
      </c>
      <c r="E6" s="24">
        <v>2016</v>
      </c>
    </row>
    <row r="7" spans="1:5" ht="25.5" customHeight="1">
      <c r="A7" s="88">
        <v>2</v>
      </c>
      <c r="B7" s="113" t="s">
        <v>267</v>
      </c>
      <c r="C7" s="24"/>
      <c r="D7" s="33" t="s">
        <v>247</v>
      </c>
      <c r="E7" s="24">
        <v>2016</v>
      </c>
    </row>
    <row r="8" spans="1:5" ht="25.5" customHeight="1">
      <c r="A8" s="88">
        <v>3</v>
      </c>
      <c r="B8" s="113" t="s">
        <v>248</v>
      </c>
      <c r="C8" s="24"/>
      <c r="D8" s="33" t="s">
        <v>249</v>
      </c>
      <c r="E8" s="24">
        <v>2016</v>
      </c>
    </row>
    <row r="9" spans="1:5" ht="25.5" customHeight="1">
      <c r="A9" s="88">
        <v>4</v>
      </c>
      <c r="B9" s="113" t="s">
        <v>315</v>
      </c>
      <c r="C9" s="24"/>
      <c r="D9" s="33" t="s">
        <v>316</v>
      </c>
      <c r="E9" s="24">
        <v>2017</v>
      </c>
    </row>
    <row r="10" spans="1:5" ht="25.5" customHeight="1">
      <c r="A10" s="88">
        <v>5</v>
      </c>
      <c r="B10" s="113" t="s">
        <v>266</v>
      </c>
      <c r="C10" s="24"/>
      <c r="D10" s="33" t="s">
        <v>246</v>
      </c>
      <c r="E10" s="24">
        <v>2017</v>
      </c>
    </row>
    <row r="11" spans="1:5" ht="25.5" customHeight="1">
      <c r="A11" s="88">
        <v>6</v>
      </c>
      <c r="B11" s="33" t="s">
        <v>273</v>
      </c>
      <c r="C11" s="24"/>
      <c r="D11" s="33" t="s">
        <v>274</v>
      </c>
      <c r="E11" s="24">
        <v>2017</v>
      </c>
    </row>
    <row r="12" spans="1:5" ht="25.5" customHeight="1">
      <c r="A12" s="88">
        <v>7</v>
      </c>
      <c r="B12" s="33" t="s">
        <v>268</v>
      </c>
      <c r="C12" s="24">
        <v>2018</v>
      </c>
      <c r="D12" s="33" t="s">
        <v>252</v>
      </c>
      <c r="E12" s="24">
        <v>2018</v>
      </c>
    </row>
    <row r="13" spans="1:5" ht="25.5" customHeight="1">
      <c r="A13" s="88">
        <v>8</v>
      </c>
      <c r="B13" s="33" t="s">
        <v>254</v>
      </c>
      <c r="C13" s="24">
        <v>2018</v>
      </c>
      <c r="D13" s="33" t="s">
        <v>253</v>
      </c>
      <c r="E13" s="24">
        <v>2018</v>
      </c>
    </row>
    <row r="14" spans="1:5" ht="25.5" customHeight="1">
      <c r="A14" s="88">
        <v>9</v>
      </c>
      <c r="B14" s="33" t="s">
        <v>269</v>
      </c>
      <c r="C14" s="24">
        <v>2018</v>
      </c>
      <c r="D14" s="33" t="s">
        <v>255</v>
      </c>
      <c r="E14" s="24">
        <v>2018</v>
      </c>
    </row>
    <row r="15" spans="1:5" ht="25.5" customHeight="1">
      <c r="A15" s="88">
        <v>10</v>
      </c>
      <c r="B15" s="33" t="s">
        <v>251</v>
      </c>
      <c r="C15" s="24">
        <v>2017</v>
      </c>
      <c r="D15" s="33" t="s">
        <v>250</v>
      </c>
      <c r="E15" s="24">
        <v>2019</v>
      </c>
    </row>
    <row r="16" spans="1:5" ht="25.5" customHeight="1">
      <c r="A16" s="88">
        <v>11</v>
      </c>
      <c r="B16" s="33" t="s">
        <v>270</v>
      </c>
      <c r="C16" s="24">
        <v>2019</v>
      </c>
      <c r="D16" s="33" t="s">
        <v>256</v>
      </c>
      <c r="E16" s="24">
        <v>2019</v>
      </c>
    </row>
    <row r="17" spans="1:5" ht="25.5" customHeight="1">
      <c r="A17" s="88">
        <v>12</v>
      </c>
      <c r="B17" s="33" t="s">
        <v>257</v>
      </c>
      <c r="C17" s="24">
        <v>2019</v>
      </c>
      <c r="D17" s="33" t="s">
        <v>258</v>
      </c>
      <c r="E17" s="24">
        <v>2019</v>
      </c>
    </row>
    <row r="18" spans="1:5" ht="25.5" customHeight="1">
      <c r="A18" s="88">
        <v>13</v>
      </c>
      <c r="B18" s="33" t="s">
        <v>271</v>
      </c>
      <c r="C18" s="24">
        <v>2019</v>
      </c>
      <c r="D18" s="33" t="s">
        <v>259</v>
      </c>
      <c r="E18" s="24">
        <v>2020</v>
      </c>
    </row>
    <row r="19" spans="1:5" ht="25.5" customHeight="1">
      <c r="A19" s="88">
        <v>14</v>
      </c>
      <c r="B19" s="33" t="s">
        <v>272</v>
      </c>
      <c r="C19" s="24">
        <v>2020</v>
      </c>
      <c r="D19" s="33" t="s">
        <v>260</v>
      </c>
      <c r="E19" s="24">
        <v>2020</v>
      </c>
    </row>
    <row r="20" spans="1:5" ht="25.5" customHeight="1">
      <c r="A20" s="24">
        <v>15</v>
      </c>
      <c r="B20" s="33" t="s">
        <v>261</v>
      </c>
      <c r="C20" s="24">
        <v>2020</v>
      </c>
      <c r="D20" s="33" t="s">
        <v>262</v>
      </c>
      <c r="E20" s="24">
        <v>2020</v>
      </c>
    </row>
  </sheetData>
  <sheetProtection/>
  <mergeCells count="3">
    <mergeCell ref="A2:E2"/>
    <mergeCell ref="A1:E1"/>
    <mergeCell ref="A3:E3"/>
  </mergeCells>
  <printOptions/>
  <pageMargins left="1.1023622047244095" right="0.2755905511811024" top="0.6692913385826772" bottom="0.5511811023622047" header="0" footer="0.54"/>
  <pageSetup horizontalDpi="600" verticalDpi="600" orientation="landscape" paperSize="9" r:id="rId1"/>
  <headerFooter alignWithMargins="0">
    <oddFooter>&amp;R&amp;"Times New Roman,nghiêng"&amp;9PL III -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" sqref="F1:F16384"/>
    </sheetView>
  </sheetViews>
  <sheetFormatPr defaultColWidth="9.00390625" defaultRowHeight="15.75"/>
  <cols>
    <col min="1" max="1" width="6.625" style="15" customWidth="1"/>
    <col min="2" max="2" width="36.75390625" style="15" customWidth="1"/>
    <col min="3" max="3" width="66.00390625" style="15" customWidth="1"/>
    <col min="4" max="5" width="9.00390625" style="15" customWidth="1"/>
    <col min="6" max="6" width="0" style="15" hidden="1" customWidth="1"/>
    <col min="7" max="16384" width="9.00390625" style="15" customWidth="1"/>
  </cols>
  <sheetData>
    <row r="1" spans="1:3" ht="18.75">
      <c r="A1" s="136" t="s">
        <v>283</v>
      </c>
      <c r="B1" s="136"/>
      <c r="C1" s="136"/>
    </row>
    <row r="2" spans="1:3" ht="21.75" customHeight="1">
      <c r="A2" s="151" t="s">
        <v>284</v>
      </c>
      <c r="B2" s="152"/>
      <c r="C2" s="152"/>
    </row>
    <row r="3" spans="1:3" ht="21.75" customHeight="1">
      <c r="A3" s="138" t="str">
        <f>+'B1- Thuc trang LN theo nhom'!A3:K3</f>
        <v>(Kèm theo Kế hoạch số                    /KH-UBND ngày        tháng 11 năm 2016 của Ủy ban nhân dân tỉnh Phú Thọ)</v>
      </c>
      <c r="B3" s="138"/>
      <c r="C3" s="138"/>
    </row>
    <row r="4" spans="1:3" ht="11.25" customHeight="1">
      <c r="A4" s="25"/>
      <c r="B4" s="30"/>
      <c r="C4" s="30"/>
    </row>
    <row r="5" spans="1:3" s="26" customFormat="1" ht="35.25" customHeight="1">
      <c r="A5" s="16" t="s">
        <v>0</v>
      </c>
      <c r="B5" s="16" t="s">
        <v>86</v>
      </c>
      <c r="C5" s="16" t="s">
        <v>285</v>
      </c>
    </row>
    <row r="6" spans="1:6" s="26" customFormat="1" ht="25.5" customHeight="1">
      <c r="A6" s="149">
        <v>1</v>
      </c>
      <c r="B6" s="150" t="s">
        <v>286</v>
      </c>
      <c r="C6" s="150" t="s">
        <v>87</v>
      </c>
      <c r="F6" s="26" t="s">
        <v>159</v>
      </c>
    </row>
    <row r="7" spans="1:3" s="26" customFormat="1" ht="16.5" hidden="1">
      <c r="A7" s="149"/>
      <c r="B7" s="150"/>
      <c r="C7" s="150"/>
    </row>
    <row r="8" spans="1:3" s="26" customFormat="1" ht="25.5" customHeight="1">
      <c r="A8" s="149">
        <v>2</v>
      </c>
      <c r="B8" s="120" t="s">
        <v>287</v>
      </c>
      <c r="C8" s="150" t="s">
        <v>88</v>
      </c>
    </row>
    <row r="9" spans="1:3" s="26" customFormat="1" ht="16.5" hidden="1">
      <c r="A9" s="149"/>
      <c r="B9" s="120"/>
      <c r="C9" s="150"/>
    </row>
    <row r="10" spans="1:3" s="26" customFormat="1" ht="25.5" customHeight="1">
      <c r="A10" s="149">
        <v>3</v>
      </c>
      <c r="B10" s="120" t="s">
        <v>288</v>
      </c>
      <c r="C10" s="150" t="s">
        <v>89</v>
      </c>
    </row>
    <row r="11" spans="1:3" s="26" customFormat="1" ht="25.5" customHeight="1" hidden="1">
      <c r="A11" s="149"/>
      <c r="B11" s="120" t="s">
        <v>100</v>
      </c>
      <c r="C11" s="150"/>
    </row>
    <row r="12" spans="1:3" s="26" customFormat="1" ht="25.5" customHeight="1">
      <c r="A12" s="149">
        <v>4</v>
      </c>
      <c r="B12" s="120" t="s">
        <v>289</v>
      </c>
      <c r="C12" s="150" t="s">
        <v>90</v>
      </c>
    </row>
    <row r="13" spans="1:3" s="26" customFormat="1" ht="16.5" hidden="1">
      <c r="A13" s="149"/>
      <c r="B13" s="120"/>
      <c r="C13" s="150"/>
    </row>
    <row r="14" spans="1:3" s="26" customFormat="1" ht="25.5" customHeight="1">
      <c r="A14" s="149">
        <v>5</v>
      </c>
      <c r="B14" s="120" t="s">
        <v>290</v>
      </c>
      <c r="C14" s="150" t="s">
        <v>91</v>
      </c>
    </row>
    <row r="15" spans="1:3" s="26" customFormat="1" ht="4.5" customHeight="1" hidden="1">
      <c r="A15" s="149"/>
      <c r="B15" s="120"/>
      <c r="C15" s="150"/>
    </row>
    <row r="16" spans="1:3" s="26" customFormat="1" ht="25.5" customHeight="1">
      <c r="A16" s="149">
        <v>6</v>
      </c>
      <c r="B16" s="120" t="s">
        <v>291</v>
      </c>
      <c r="C16" s="150" t="s">
        <v>92</v>
      </c>
    </row>
    <row r="17" spans="1:3" s="26" customFormat="1" ht="16.5" hidden="1">
      <c r="A17" s="149"/>
      <c r="B17" s="120"/>
      <c r="C17" s="150"/>
    </row>
    <row r="18" spans="1:3" s="26" customFormat="1" ht="25.5" customHeight="1">
      <c r="A18" s="149">
        <v>7</v>
      </c>
      <c r="B18" s="120" t="s">
        <v>292</v>
      </c>
      <c r="C18" s="150" t="s">
        <v>93</v>
      </c>
    </row>
    <row r="19" spans="1:3" s="26" customFormat="1" ht="16.5" hidden="1">
      <c r="A19" s="149"/>
      <c r="B19" s="120"/>
      <c r="C19" s="150"/>
    </row>
    <row r="20" spans="1:3" s="26" customFormat="1" ht="25.5" customHeight="1">
      <c r="A20" s="149">
        <v>8</v>
      </c>
      <c r="B20" s="120" t="s">
        <v>293</v>
      </c>
      <c r="C20" s="150" t="s">
        <v>94</v>
      </c>
    </row>
    <row r="21" spans="1:3" s="26" customFormat="1" ht="16.5" hidden="1">
      <c r="A21" s="149"/>
      <c r="B21" s="120"/>
      <c r="C21" s="150"/>
    </row>
    <row r="22" spans="1:3" s="26" customFormat="1" ht="25.5" customHeight="1">
      <c r="A22" s="149">
        <v>9</v>
      </c>
      <c r="B22" s="120" t="s">
        <v>294</v>
      </c>
      <c r="C22" s="150" t="s">
        <v>95</v>
      </c>
    </row>
    <row r="23" spans="1:3" s="26" customFormat="1" ht="16.5" hidden="1">
      <c r="A23" s="149"/>
      <c r="B23" s="120"/>
      <c r="C23" s="150"/>
    </row>
    <row r="24" spans="1:3" s="26" customFormat="1" ht="25.5" customHeight="1">
      <c r="A24" s="149">
        <v>10</v>
      </c>
      <c r="B24" s="120" t="s">
        <v>295</v>
      </c>
      <c r="C24" s="150" t="s">
        <v>96</v>
      </c>
    </row>
    <row r="25" spans="1:3" s="26" customFormat="1" ht="16.5" hidden="1">
      <c r="A25" s="149"/>
      <c r="B25" s="120"/>
      <c r="C25" s="150"/>
    </row>
    <row r="26" spans="1:3" s="26" customFormat="1" ht="25.5" customHeight="1">
      <c r="A26" s="149">
        <v>11</v>
      </c>
      <c r="B26" s="120" t="s">
        <v>296</v>
      </c>
      <c r="C26" s="150" t="s">
        <v>97</v>
      </c>
    </row>
    <row r="27" spans="1:3" s="26" customFormat="1" ht="1.5" customHeight="1" hidden="1">
      <c r="A27" s="149"/>
      <c r="B27" s="120"/>
      <c r="C27" s="150"/>
    </row>
    <row r="28" spans="1:3" s="26" customFormat="1" ht="25.5" customHeight="1">
      <c r="A28" s="149">
        <v>12</v>
      </c>
      <c r="B28" s="120" t="s">
        <v>297</v>
      </c>
      <c r="C28" s="150" t="s">
        <v>98</v>
      </c>
    </row>
    <row r="29" spans="1:3" s="26" customFormat="1" ht="16.5" hidden="1">
      <c r="A29" s="149"/>
      <c r="B29" s="120"/>
      <c r="C29" s="150"/>
    </row>
    <row r="30" spans="1:3" s="26" customFormat="1" ht="25.5" customHeight="1">
      <c r="A30" s="153">
        <v>13</v>
      </c>
      <c r="B30" s="120" t="s">
        <v>298</v>
      </c>
      <c r="C30" s="150" t="s">
        <v>99</v>
      </c>
    </row>
    <row r="31" spans="1:3" s="17" customFormat="1" ht="18.75" hidden="1">
      <c r="A31" s="153"/>
      <c r="B31" s="126"/>
      <c r="C31" s="150"/>
    </row>
    <row r="32" spans="1:3" s="17" customFormat="1" ht="18.75">
      <c r="A32" s="18"/>
      <c r="C32" s="18"/>
    </row>
    <row r="33" s="17" customFormat="1" ht="18.75"/>
    <row r="34" s="17" customFormat="1" ht="18.75"/>
    <row r="35" s="17" customFormat="1" ht="18.75"/>
    <row r="36" s="17" customFormat="1" ht="18.75"/>
    <row r="37" s="17" customFormat="1" ht="18.75"/>
    <row r="38" s="17" customFormat="1" ht="18.75"/>
    <row r="39" s="17" customFormat="1" ht="18.75"/>
    <row r="40" s="17" customFormat="1" ht="18.75"/>
    <row r="41" s="17" customFormat="1" ht="18.75"/>
    <row r="42" s="17" customFormat="1" ht="18.75"/>
    <row r="43" s="17" customFormat="1" ht="18.75"/>
    <row r="44" s="17" customFormat="1" ht="18.75"/>
    <row r="45" s="17" customFormat="1" ht="18.75"/>
  </sheetData>
  <sheetProtection/>
  <mergeCells count="30">
    <mergeCell ref="A30:A31"/>
    <mergeCell ref="C30:C31"/>
    <mergeCell ref="B6:B7"/>
    <mergeCell ref="A26:A27"/>
    <mergeCell ref="C26:C27"/>
    <mergeCell ref="A28:A29"/>
    <mergeCell ref="C28:C29"/>
    <mergeCell ref="A22:A23"/>
    <mergeCell ref="C22:C23"/>
    <mergeCell ref="A24:A25"/>
    <mergeCell ref="C8:C9"/>
    <mergeCell ref="C24:C25"/>
    <mergeCell ref="A18:A19"/>
    <mergeCell ref="C18:C19"/>
    <mergeCell ref="A20:A21"/>
    <mergeCell ref="C20:C21"/>
    <mergeCell ref="A14:A15"/>
    <mergeCell ref="C14:C15"/>
    <mergeCell ref="A16:A17"/>
    <mergeCell ref="C16:C17"/>
    <mergeCell ref="A1:C1"/>
    <mergeCell ref="A3:C3"/>
    <mergeCell ref="A10:A11"/>
    <mergeCell ref="C10:C11"/>
    <mergeCell ref="A12:A13"/>
    <mergeCell ref="C12:C13"/>
    <mergeCell ref="A2:C2"/>
    <mergeCell ref="A6:A7"/>
    <mergeCell ref="C6:C7"/>
    <mergeCell ref="A8:A9"/>
  </mergeCells>
  <printOptions/>
  <pageMargins left="1.26" right="0.4724409448818898" top="0.71" bottom="0.35433070866141736" header="0.15748031496062992" footer="0.52"/>
  <pageSetup horizontalDpi="600" verticalDpi="600" orientation="landscape" paperSize="9" r:id="rId1"/>
  <headerFooter alignWithMargins="0">
    <oddFooter>&amp;R&amp;"Times New Roman,nghiêng"&amp;9PL IV -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SheetLayoutView="100" zoomScalePageLayoutView="0" workbookViewId="0" topLeftCell="A8">
      <selection activeCell="P13" sqref="P13"/>
    </sheetView>
  </sheetViews>
  <sheetFormatPr defaultColWidth="9.00390625" defaultRowHeight="15.75"/>
  <cols>
    <col min="1" max="1" width="3.625" style="10" customWidth="1"/>
    <col min="2" max="2" width="14.625" style="11" customWidth="1"/>
    <col min="3" max="3" width="6.75390625" style="10" customWidth="1"/>
    <col min="4" max="4" width="6.25390625" style="10" customWidth="1"/>
    <col min="5" max="5" width="8.25390625" style="10" customWidth="1"/>
    <col min="6" max="6" width="6.625" style="10" customWidth="1"/>
    <col min="7" max="7" width="8.125" style="10" customWidth="1"/>
    <col min="8" max="8" width="5.50390625" style="10" customWidth="1"/>
    <col min="9" max="9" width="7.75390625" style="10" customWidth="1"/>
    <col min="10" max="10" width="5.625" style="10" customWidth="1"/>
    <col min="11" max="11" width="8.25390625" style="10" customWidth="1"/>
    <col min="12" max="12" width="6.375" style="10" customWidth="1"/>
    <col min="13" max="13" width="8.375" style="10" customWidth="1"/>
    <col min="14" max="14" width="5.50390625" style="10" customWidth="1"/>
    <col min="15" max="15" width="7.75390625" style="10" customWidth="1"/>
    <col min="16" max="16" width="7.125" style="10" customWidth="1"/>
    <col min="17" max="17" width="7.75390625" style="10" customWidth="1"/>
    <col min="18" max="18" width="12.125" style="10" customWidth="1"/>
    <col min="19" max="19" width="7.00390625" style="10" customWidth="1"/>
    <col min="20" max="16384" width="9.00390625" style="10" customWidth="1"/>
  </cols>
  <sheetData>
    <row r="1" spans="1:19" s="30" customFormat="1" ht="24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20.25" customHeight="1">
      <c r="A2" s="156" t="s">
        <v>300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21.75" customHeight="1">
      <c r="A3" s="155" t="str">
        <f>+'B1- Thuc trang LN theo nhom'!A3:K3</f>
        <v>(Kèm theo Kế hoạch số                    /KH-UBND ngày        tháng 11 năm 2016 của Ủy ban nhân dân tỉnh Phú Thọ)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10.5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21" customHeight="1">
      <c r="A5" s="154" t="s">
        <v>0</v>
      </c>
      <c r="B5" s="154" t="s">
        <v>71</v>
      </c>
      <c r="C5" s="154" t="s">
        <v>301</v>
      </c>
      <c r="D5" s="154"/>
      <c r="E5" s="154"/>
      <c r="F5" s="154" t="s">
        <v>302</v>
      </c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 t="s">
        <v>111</v>
      </c>
      <c r="S5" s="154" t="s">
        <v>239</v>
      </c>
    </row>
    <row r="6" spans="1:19" ht="46.5" customHeight="1">
      <c r="A6" s="154"/>
      <c r="B6" s="154"/>
      <c r="C6" s="154"/>
      <c r="D6" s="154"/>
      <c r="E6" s="154"/>
      <c r="F6" s="154" t="s">
        <v>72</v>
      </c>
      <c r="G6" s="154"/>
      <c r="H6" s="154" t="s">
        <v>73</v>
      </c>
      <c r="I6" s="154"/>
      <c r="J6" s="154" t="s">
        <v>74</v>
      </c>
      <c r="K6" s="154"/>
      <c r="L6" s="154" t="s">
        <v>75</v>
      </c>
      <c r="M6" s="154"/>
      <c r="N6" s="154" t="s">
        <v>76</v>
      </c>
      <c r="O6" s="154"/>
      <c r="P6" s="154" t="s">
        <v>303</v>
      </c>
      <c r="Q6" s="154"/>
      <c r="R6" s="154"/>
      <c r="S6" s="154"/>
    </row>
    <row r="7" spans="1:19" ht="49.5" customHeight="1">
      <c r="A7" s="154"/>
      <c r="B7" s="154"/>
      <c r="C7" s="101" t="s">
        <v>305</v>
      </c>
      <c r="D7" s="101" t="s">
        <v>306</v>
      </c>
      <c r="E7" s="101" t="s">
        <v>304</v>
      </c>
      <c r="F7" s="101" t="s">
        <v>306</v>
      </c>
      <c r="G7" s="101" t="s">
        <v>304</v>
      </c>
      <c r="H7" s="101" t="s">
        <v>306</v>
      </c>
      <c r="I7" s="101" t="s">
        <v>304</v>
      </c>
      <c r="J7" s="101" t="s">
        <v>306</v>
      </c>
      <c r="K7" s="101" t="s">
        <v>304</v>
      </c>
      <c r="L7" s="101" t="s">
        <v>306</v>
      </c>
      <c r="M7" s="101" t="s">
        <v>304</v>
      </c>
      <c r="N7" s="101" t="s">
        <v>306</v>
      </c>
      <c r="O7" s="101" t="s">
        <v>304</v>
      </c>
      <c r="P7" s="101" t="s">
        <v>306</v>
      </c>
      <c r="Q7" s="101" t="s">
        <v>304</v>
      </c>
      <c r="R7" s="154"/>
      <c r="S7" s="154"/>
    </row>
    <row r="8" spans="1:19" s="13" customFormat="1" ht="60">
      <c r="A8" s="100">
        <v>1</v>
      </c>
      <c r="B8" s="103" t="s">
        <v>307</v>
      </c>
      <c r="C8" s="100" t="s">
        <v>77</v>
      </c>
      <c r="D8" s="100">
        <v>32</v>
      </c>
      <c r="E8" s="104">
        <v>1000</v>
      </c>
      <c r="F8" s="114">
        <v>3</v>
      </c>
      <c r="G8" s="114">
        <f>F8*30+20</f>
        <v>110</v>
      </c>
      <c r="H8" s="114">
        <v>3</v>
      </c>
      <c r="I8" s="114">
        <f>H8*30+20</f>
        <v>110</v>
      </c>
      <c r="J8" s="114">
        <v>3</v>
      </c>
      <c r="K8" s="114">
        <f>J8*30+20</f>
        <v>110</v>
      </c>
      <c r="L8" s="114">
        <v>3</v>
      </c>
      <c r="M8" s="114">
        <f>L8*30+20</f>
        <v>110</v>
      </c>
      <c r="N8" s="114">
        <v>3</v>
      </c>
      <c r="O8" s="114">
        <f>N8*30+20</f>
        <v>110</v>
      </c>
      <c r="P8" s="115">
        <f aca="true" t="shared" si="0" ref="P8:Q14">F8+H8+J8+L8+N8</f>
        <v>15</v>
      </c>
      <c r="Q8" s="116">
        <f>G8+I8+K8+M8+O8</f>
        <v>550</v>
      </c>
      <c r="R8" s="105" t="s">
        <v>114</v>
      </c>
      <c r="S8" s="110" t="s">
        <v>233</v>
      </c>
    </row>
    <row r="9" spans="1:19" s="13" customFormat="1" ht="52.5" customHeight="1">
      <c r="A9" s="100">
        <v>2</v>
      </c>
      <c r="B9" s="103" t="s">
        <v>78</v>
      </c>
      <c r="C9" s="100" t="s">
        <v>79</v>
      </c>
      <c r="D9" s="106">
        <v>2169</v>
      </c>
      <c r="E9" s="106">
        <v>4620</v>
      </c>
      <c r="F9" s="117">
        <v>210</v>
      </c>
      <c r="G9" s="117">
        <f>F9*2.5</f>
        <v>525</v>
      </c>
      <c r="H9" s="117">
        <v>280</v>
      </c>
      <c r="I9" s="117">
        <f>H9*2.5</f>
        <v>700</v>
      </c>
      <c r="J9" s="117">
        <v>350</v>
      </c>
      <c r="K9" s="117">
        <f>J9*2.5</f>
        <v>875</v>
      </c>
      <c r="L9" s="117">
        <v>420</v>
      </c>
      <c r="M9" s="117">
        <f>L9*2.5</f>
        <v>1050</v>
      </c>
      <c r="N9" s="117">
        <v>560</v>
      </c>
      <c r="O9" s="117">
        <f>N9*2.5</f>
        <v>1400</v>
      </c>
      <c r="P9" s="118">
        <f>F9+H9+J9+L9+N9</f>
        <v>1820</v>
      </c>
      <c r="Q9" s="111">
        <f>G9+I9+K9+M9+O9</f>
        <v>4550</v>
      </c>
      <c r="R9" s="105" t="s">
        <v>115</v>
      </c>
      <c r="S9" s="110" t="s">
        <v>234</v>
      </c>
    </row>
    <row r="10" spans="1:19" s="13" customFormat="1" ht="48" customHeight="1">
      <c r="A10" s="100">
        <v>3</v>
      </c>
      <c r="B10" s="103" t="s">
        <v>308</v>
      </c>
      <c r="C10" s="100" t="s">
        <v>168</v>
      </c>
      <c r="D10" s="100">
        <v>90</v>
      </c>
      <c r="E10" s="100">
        <f>D10*1.5</f>
        <v>135</v>
      </c>
      <c r="F10" s="100">
        <v>120</v>
      </c>
      <c r="G10" s="100">
        <f>F10*1.5</f>
        <v>180</v>
      </c>
      <c r="H10" s="100">
        <v>160</v>
      </c>
      <c r="I10" s="100">
        <f>H10*1.5</f>
        <v>240</v>
      </c>
      <c r="J10" s="100">
        <v>220</v>
      </c>
      <c r="K10" s="100">
        <f>J10*1.5</f>
        <v>330</v>
      </c>
      <c r="L10" s="100">
        <v>260</v>
      </c>
      <c r="M10" s="100">
        <f>L10*1.5</f>
        <v>390</v>
      </c>
      <c r="N10" s="100">
        <v>280</v>
      </c>
      <c r="O10" s="100">
        <f>N10*1.5</f>
        <v>420</v>
      </c>
      <c r="P10" s="107">
        <f>F10+H10+J10+L10+N10</f>
        <v>1040</v>
      </c>
      <c r="Q10" s="108">
        <f>G10+I10+K10+M10+O10</f>
        <v>1560</v>
      </c>
      <c r="R10" s="105" t="s">
        <v>114</v>
      </c>
      <c r="S10" s="110" t="s">
        <v>235</v>
      </c>
    </row>
    <row r="11" spans="1:19" s="35" customFormat="1" ht="51.75" customHeight="1">
      <c r="A11" s="100">
        <v>4</v>
      </c>
      <c r="B11" s="103" t="s">
        <v>263</v>
      </c>
      <c r="C11" s="100" t="s">
        <v>264</v>
      </c>
      <c r="D11" s="100">
        <v>4</v>
      </c>
      <c r="E11" s="100">
        <v>120</v>
      </c>
      <c r="F11" s="100">
        <v>2</v>
      </c>
      <c r="G11" s="106">
        <v>60</v>
      </c>
      <c r="H11" s="100">
        <v>3</v>
      </c>
      <c r="I11" s="106">
        <v>90</v>
      </c>
      <c r="J11" s="100">
        <v>4</v>
      </c>
      <c r="K11" s="106">
        <v>120</v>
      </c>
      <c r="L11" s="100">
        <v>5</v>
      </c>
      <c r="M11" s="106">
        <v>150</v>
      </c>
      <c r="N11" s="100">
        <v>6</v>
      </c>
      <c r="O11" s="106">
        <v>180</v>
      </c>
      <c r="P11" s="107">
        <f t="shared" si="0"/>
        <v>20</v>
      </c>
      <c r="Q11" s="108">
        <f t="shared" si="0"/>
        <v>600</v>
      </c>
      <c r="R11" s="105" t="s">
        <v>112</v>
      </c>
      <c r="S11" s="110" t="s">
        <v>265</v>
      </c>
    </row>
    <row r="12" spans="1:19" s="13" customFormat="1" ht="33.75" customHeight="1">
      <c r="A12" s="100">
        <v>5</v>
      </c>
      <c r="B12" s="103" t="s">
        <v>160</v>
      </c>
      <c r="C12" s="100" t="s">
        <v>77</v>
      </c>
      <c r="D12" s="100" t="s">
        <v>82</v>
      </c>
      <c r="E12" s="100">
        <v>0</v>
      </c>
      <c r="F12" s="100">
        <v>3</v>
      </c>
      <c r="G12" s="106">
        <f>F12*200</f>
        <v>600</v>
      </c>
      <c r="H12" s="100">
        <v>4</v>
      </c>
      <c r="I12" s="106">
        <f>H12*200</f>
        <v>800</v>
      </c>
      <c r="J12" s="100">
        <v>4</v>
      </c>
      <c r="K12" s="106">
        <f>J12*200</f>
        <v>800</v>
      </c>
      <c r="L12" s="100">
        <v>4</v>
      </c>
      <c r="M12" s="106">
        <f>L12*200</f>
        <v>800</v>
      </c>
      <c r="N12" s="100">
        <v>5</v>
      </c>
      <c r="O12" s="106">
        <f>N12*200</f>
        <v>1000</v>
      </c>
      <c r="P12" s="107">
        <f t="shared" si="0"/>
        <v>20</v>
      </c>
      <c r="Q12" s="108">
        <f t="shared" si="0"/>
        <v>4000</v>
      </c>
      <c r="R12" s="105" t="s">
        <v>113</v>
      </c>
      <c r="S12" s="110" t="s">
        <v>236</v>
      </c>
    </row>
    <row r="13" spans="1:19" s="13" customFormat="1" ht="51" customHeight="1">
      <c r="A13" s="100">
        <v>6</v>
      </c>
      <c r="B13" s="103" t="s">
        <v>80</v>
      </c>
      <c r="C13" s="100" t="s">
        <v>81</v>
      </c>
      <c r="D13" s="100" t="s">
        <v>82</v>
      </c>
      <c r="E13" s="104">
        <v>5680</v>
      </c>
      <c r="F13" s="100">
        <v>10</v>
      </c>
      <c r="G13" s="106">
        <f>F13*120</f>
        <v>1200</v>
      </c>
      <c r="H13" s="100">
        <v>10</v>
      </c>
      <c r="I13" s="106">
        <f>H13*120</f>
        <v>1200</v>
      </c>
      <c r="J13" s="100">
        <v>10</v>
      </c>
      <c r="K13" s="106">
        <f>J13*120</f>
        <v>1200</v>
      </c>
      <c r="L13" s="100">
        <v>10</v>
      </c>
      <c r="M13" s="106">
        <f>L13*120</f>
        <v>1200</v>
      </c>
      <c r="N13" s="100">
        <v>10</v>
      </c>
      <c r="O13" s="106">
        <f>N13*120</f>
        <v>1200</v>
      </c>
      <c r="P13" s="107">
        <f t="shared" si="0"/>
        <v>50</v>
      </c>
      <c r="Q13" s="108">
        <f t="shared" si="0"/>
        <v>6000</v>
      </c>
      <c r="R13" s="105" t="s">
        <v>116</v>
      </c>
      <c r="S13" s="110" t="s">
        <v>237</v>
      </c>
    </row>
    <row r="14" spans="1:19" s="13" customFormat="1" ht="49.5" customHeight="1">
      <c r="A14" s="100">
        <v>7</v>
      </c>
      <c r="B14" s="103" t="s">
        <v>83</v>
      </c>
      <c r="C14" s="100" t="s">
        <v>84</v>
      </c>
      <c r="D14" s="100">
        <v>60</v>
      </c>
      <c r="E14" s="100">
        <v>640</v>
      </c>
      <c r="F14" s="100">
        <v>10</v>
      </c>
      <c r="G14" s="100">
        <f>F14*20</f>
        <v>200</v>
      </c>
      <c r="H14" s="100">
        <v>15</v>
      </c>
      <c r="I14" s="100">
        <f>H14*20</f>
        <v>300</v>
      </c>
      <c r="J14" s="100">
        <v>15</v>
      </c>
      <c r="K14" s="100">
        <f>J14*20</f>
        <v>300</v>
      </c>
      <c r="L14" s="100">
        <v>20</v>
      </c>
      <c r="M14" s="100">
        <f>L14*20</f>
        <v>400</v>
      </c>
      <c r="N14" s="100">
        <v>20</v>
      </c>
      <c r="O14" s="106">
        <f>N14*20</f>
        <v>400</v>
      </c>
      <c r="P14" s="101">
        <f t="shared" si="0"/>
        <v>80</v>
      </c>
      <c r="Q14" s="108">
        <f t="shared" si="0"/>
        <v>1600</v>
      </c>
      <c r="R14" s="105" t="s">
        <v>116</v>
      </c>
      <c r="S14" s="110" t="s">
        <v>238</v>
      </c>
    </row>
    <row r="15" spans="1:19" s="27" customFormat="1" ht="24" customHeight="1">
      <c r="A15" s="130"/>
      <c r="B15" s="129" t="s">
        <v>85</v>
      </c>
      <c r="C15" s="101"/>
      <c r="D15" s="101"/>
      <c r="E15" s="109">
        <f>SUM(E8:E14)</f>
        <v>12195</v>
      </c>
      <c r="F15" s="109"/>
      <c r="G15" s="109">
        <f>SUM(G8:G14)</f>
        <v>2875</v>
      </c>
      <c r="H15" s="109"/>
      <c r="I15" s="109">
        <f>SUM(I8:I14)</f>
        <v>3440</v>
      </c>
      <c r="J15" s="109"/>
      <c r="K15" s="109">
        <f>SUM(K8:K14)</f>
        <v>3735</v>
      </c>
      <c r="L15" s="109"/>
      <c r="M15" s="109">
        <f>SUM(M8:M14)</f>
        <v>4100</v>
      </c>
      <c r="N15" s="109"/>
      <c r="O15" s="109">
        <f>SUM(O8:O14)</f>
        <v>4710</v>
      </c>
      <c r="P15" s="109"/>
      <c r="Q15" s="131">
        <f>SUM(Q8:Q14)</f>
        <v>18860</v>
      </c>
      <c r="R15" s="102"/>
      <c r="S15" s="110"/>
    </row>
    <row r="16" spans="1:17" ht="17.25">
      <c r="A16" s="7"/>
      <c r="Q16" s="76"/>
    </row>
    <row r="17" ht="15.75" hidden="1">
      <c r="A17" s="14"/>
    </row>
    <row r="18" ht="15.75" hidden="1">
      <c r="A18" s="8"/>
    </row>
    <row r="19" spans="1:13" ht="15.75" hidden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</row>
    <row r="20" spans="1:13" ht="15.75" hidden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</row>
    <row r="21" spans="1:13" ht="15.75" hidden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.75" hidden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13" ht="15.75" hidden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13" ht="2.2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</row>
    <row r="25" spans="1:13" ht="15.75" hidden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</row>
    <row r="26" spans="1:13" ht="15.75" hidden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</row>
    <row r="27" spans="1:13" ht="15.75" hidden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  <row r="28" spans="1:13" ht="15.75" hidden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  <row r="29" spans="1:13" ht="39.75" customHeight="1" hidden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</row>
    <row r="35" ht="18.75">
      <c r="D35" s="75"/>
    </row>
  </sheetData>
  <sheetProtection/>
  <mergeCells count="16">
    <mergeCell ref="A19:M29"/>
    <mergeCell ref="C5:E6"/>
    <mergeCell ref="R5:R7"/>
    <mergeCell ref="F6:G6"/>
    <mergeCell ref="H6:I6"/>
    <mergeCell ref="J6:K6"/>
    <mergeCell ref="A5:A7"/>
    <mergeCell ref="L6:M6"/>
    <mergeCell ref="N6:O6"/>
    <mergeCell ref="P6:Q6"/>
    <mergeCell ref="F5:Q5"/>
    <mergeCell ref="A1:S1"/>
    <mergeCell ref="A3:S3"/>
    <mergeCell ref="S5:S7"/>
    <mergeCell ref="A2:S2"/>
    <mergeCell ref="B5:B7"/>
  </mergeCells>
  <printOptions/>
  <pageMargins left="0.5511811023622047" right="0.15748031496062992" top="0.5905511811023623" bottom="0.6" header="0" footer="0.52"/>
  <pageSetup horizontalDpi="600" verticalDpi="600" orientation="landscape" paperSize="9" scale="90" r:id="rId1"/>
  <headerFooter alignWithMargins="0">
    <oddFooter>&amp;R&amp;"Times New Roman,nghiêng"&amp;9PL V -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18" sqref="B18"/>
    </sheetView>
  </sheetViews>
  <sheetFormatPr defaultColWidth="9.00390625" defaultRowHeight="15.75"/>
  <cols>
    <col min="1" max="1" width="5.25390625" style="15" customWidth="1"/>
    <col min="2" max="2" width="72.50390625" style="15" customWidth="1"/>
    <col min="3" max="3" width="27.75390625" style="15" customWidth="1"/>
    <col min="4" max="4" width="11.125" style="15" customWidth="1"/>
    <col min="5" max="16384" width="9.00390625" style="15" customWidth="1"/>
  </cols>
  <sheetData>
    <row r="1" spans="1:4" ht="27" customHeight="1">
      <c r="A1" s="136" t="s">
        <v>309</v>
      </c>
      <c r="B1" s="136"/>
      <c r="C1" s="136"/>
      <c r="D1" s="136"/>
    </row>
    <row r="2" spans="1:7" ht="24" customHeight="1">
      <c r="A2" s="151" t="s">
        <v>313</v>
      </c>
      <c r="B2" s="152"/>
      <c r="C2" s="152"/>
      <c r="D2" s="152"/>
      <c r="E2" s="25"/>
      <c r="F2" s="25"/>
      <c r="G2" s="25"/>
    </row>
    <row r="3" spans="1:7" ht="24" customHeight="1">
      <c r="A3" s="138" t="str">
        <f>+'B1- Thuc trang LN theo nhom'!A3:K3</f>
        <v>(Kèm theo Kế hoạch số                    /KH-UBND ngày        tháng 11 năm 2016 của Ủy ban nhân dân tỉnh Phú Thọ)</v>
      </c>
      <c r="B3" s="138"/>
      <c r="C3" s="138"/>
      <c r="D3" s="138"/>
      <c r="E3" s="25"/>
      <c r="F3" s="25"/>
      <c r="G3" s="25"/>
    </row>
    <row r="4" spans="3:4" ht="3.75" customHeight="1">
      <c r="C4" s="159"/>
      <c r="D4" s="159"/>
    </row>
    <row r="5" spans="1:4" s="14" customFormat="1" ht="24.75" customHeight="1">
      <c r="A5" s="9" t="s">
        <v>0</v>
      </c>
      <c r="B5" s="9" t="s">
        <v>1</v>
      </c>
      <c r="C5" s="9" t="s">
        <v>310</v>
      </c>
      <c r="D5" s="9" t="s">
        <v>161</v>
      </c>
    </row>
    <row r="6" spans="1:4" ht="20.25" customHeight="1">
      <c r="A6" s="36">
        <v>1</v>
      </c>
      <c r="B6" s="22" t="s">
        <v>56</v>
      </c>
      <c r="C6" s="36" t="s">
        <v>130</v>
      </c>
      <c r="D6" s="36"/>
    </row>
    <row r="7" spans="1:4" ht="20.25" customHeight="1">
      <c r="A7" s="36">
        <v>2</v>
      </c>
      <c r="B7" s="22" t="s">
        <v>48</v>
      </c>
      <c r="C7" s="36" t="s">
        <v>131</v>
      </c>
      <c r="D7" s="36"/>
    </row>
    <row r="8" spans="1:4" ht="20.25" customHeight="1">
      <c r="A8" s="36">
        <v>3</v>
      </c>
      <c r="B8" s="22" t="s">
        <v>34</v>
      </c>
      <c r="C8" s="36" t="s">
        <v>132</v>
      </c>
      <c r="D8" s="36"/>
    </row>
    <row r="9" spans="1:4" ht="20.25" customHeight="1">
      <c r="A9" s="36">
        <v>4</v>
      </c>
      <c r="B9" s="22" t="s">
        <v>51</v>
      </c>
      <c r="C9" s="36" t="s">
        <v>133</v>
      </c>
      <c r="D9" s="36"/>
    </row>
    <row r="10" spans="1:4" ht="20.25" customHeight="1">
      <c r="A10" s="36">
        <v>5</v>
      </c>
      <c r="B10" s="22" t="s">
        <v>67</v>
      </c>
      <c r="C10" s="36" t="s">
        <v>134</v>
      </c>
      <c r="D10" s="36"/>
    </row>
    <row r="11" spans="1:4" ht="20.25" customHeight="1">
      <c r="A11" s="36">
        <v>6</v>
      </c>
      <c r="B11" s="60" t="s">
        <v>22</v>
      </c>
      <c r="C11" s="36" t="s">
        <v>163</v>
      </c>
      <c r="D11" s="36"/>
    </row>
    <row r="12" spans="1:4" ht="20.25" customHeight="1">
      <c r="A12" s="36">
        <v>7</v>
      </c>
      <c r="B12" s="22" t="s">
        <v>25</v>
      </c>
      <c r="C12" s="36" t="s">
        <v>135</v>
      </c>
      <c r="D12" s="36"/>
    </row>
    <row r="13" spans="1:11" ht="20.25" customHeight="1">
      <c r="A13" s="12">
        <v>8</v>
      </c>
      <c r="B13" s="22" t="s">
        <v>107</v>
      </c>
      <c r="C13" s="12" t="s">
        <v>136</v>
      </c>
      <c r="D13" s="36"/>
      <c r="E13" s="42"/>
      <c r="F13" s="41"/>
      <c r="G13" s="42"/>
      <c r="H13" s="43"/>
      <c r="I13" s="40"/>
      <c r="J13" s="40"/>
      <c r="K13" s="40"/>
    </row>
    <row r="14" spans="1:4" ht="20.25" customHeight="1">
      <c r="A14" s="36">
        <v>9</v>
      </c>
      <c r="B14" s="22" t="s">
        <v>21</v>
      </c>
      <c r="C14" s="36" t="s">
        <v>137</v>
      </c>
      <c r="D14" s="36"/>
    </row>
    <row r="15" spans="1:4" ht="20.25" customHeight="1">
      <c r="A15" s="36">
        <v>10</v>
      </c>
      <c r="B15" s="22" t="s">
        <v>28</v>
      </c>
      <c r="C15" s="36" t="s">
        <v>138</v>
      </c>
      <c r="D15" s="36"/>
    </row>
    <row r="16" spans="1:4" ht="20.25" customHeight="1">
      <c r="A16" s="36">
        <v>11</v>
      </c>
      <c r="B16" s="22" t="s">
        <v>45</v>
      </c>
      <c r="C16" s="36" t="s">
        <v>139</v>
      </c>
      <c r="D16" s="36"/>
    </row>
    <row r="17" spans="1:4" s="39" customFormat="1" ht="20.25" customHeight="1">
      <c r="A17" s="37">
        <v>12</v>
      </c>
      <c r="B17" s="132" t="s">
        <v>311</v>
      </c>
      <c r="C17" s="37" t="s">
        <v>240</v>
      </c>
      <c r="D17" s="37"/>
    </row>
    <row r="18" spans="1:4" ht="20.25" customHeight="1">
      <c r="A18" s="36">
        <v>13</v>
      </c>
      <c r="B18" s="22" t="s">
        <v>68</v>
      </c>
      <c r="C18" s="36" t="s">
        <v>140</v>
      </c>
      <c r="D18" s="36"/>
    </row>
    <row r="19" spans="1:4" ht="20.25" customHeight="1">
      <c r="A19" s="36">
        <v>14</v>
      </c>
      <c r="B19" s="22" t="s">
        <v>70</v>
      </c>
      <c r="C19" s="36" t="s">
        <v>141</v>
      </c>
      <c r="D19" s="36"/>
    </row>
    <row r="20" spans="1:4" ht="20.25" customHeight="1">
      <c r="A20" s="36">
        <v>15</v>
      </c>
      <c r="B20" s="22" t="s">
        <v>162</v>
      </c>
      <c r="C20" s="36" t="s">
        <v>142</v>
      </c>
      <c r="D20" s="36"/>
    </row>
    <row r="21" spans="1:4" ht="20.25" customHeight="1">
      <c r="A21" s="36">
        <v>16</v>
      </c>
      <c r="B21" s="22" t="s">
        <v>18</v>
      </c>
      <c r="C21" s="36" t="s">
        <v>143</v>
      </c>
      <c r="D21" s="36"/>
    </row>
    <row r="22" spans="1:4" ht="20.25" customHeight="1">
      <c r="A22" s="36">
        <v>17</v>
      </c>
      <c r="B22" s="22" t="s">
        <v>30</v>
      </c>
      <c r="C22" s="36" t="s">
        <v>144</v>
      </c>
      <c r="D22" s="36"/>
    </row>
    <row r="23" spans="1:4" s="39" customFormat="1" ht="20.25" customHeight="1">
      <c r="A23" s="37">
        <v>18</v>
      </c>
      <c r="B23" s="38" t="s">
        <v>23</v>
      </c>
      <c r="C23" s="37" t="s">
        <v>147</v>
      </c>
      <c r="D23" s="36"/>
    </row>
    <row r="24" spans="1:4" ht="20.25" customHeight="1">
      <c r="A24" s="36">
        <v>19</v>
      </c>
      <c r="B24" s="22" t="s">
        <v>108</v>
      </c>
      <c r="C24" s="36" t="s">
        <v>145</v>
      </c>
      <c r="D24" s="36"/>
    </row>
    <row r="25" spans="1:4" ht="20.25" customHeight="1">
      <c r="A25" s="36">
        <v>20</v>
      </c>
      <c r="B25" s="22" t="s">
        <v>32</v>
      </c>
      <c r="C25" s="36" t="s">
        <v>146</v>
      </c>
      <c r="D25" s="36"/>
    </row>
  </sheetData>
  <sheetProtection/>
  <mergeCells count="4">
    <mergeCell ref="A2:D2"/>
    <mergeCell ref="C4:D4"/>
    <mergeCell ref="A1:D1"/>
    <mergeCell ref="A3:D3"/>
  </mergeCells>
  <printOptions/>
  <pageMargins left="0.94" right="0.2755905511811024" top="0.65" bottom="0.54" header="0.1968503937007874" footer="0.43"/>
  <pageSetup horizontalDpi="600" verticalDpi="600" orientation="landscape" paperSize="9" r:id="rId1"/>
  <headerFooter alignWithMargins="0">
    <oddFooter>&amp;R&amp;"Times New Roman,nghiêng"&amp;9PL V.a -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19" sqref="J19"/>
    </sheetView>
  </sheetViews>
  <sheetFormatPr defaultColWidth="9.00390625" defaultRowHeight="15.75"/>
  <cols>
    <col min="1" max="1" width="7.25390625" style="1" customWidth="1"/>
    <col min="2" max="2" width="84.125" style="58" customWidth="1"/>
    <col min="3" max="3" width="14.875" style="1" customWidth="1"/>
    <col min="4" max="4" width="3.875" style="1" hidden="1" customWidth="1"/>
    <col min="5" max="5" width="5.125" style="1" hidden="1" customWidth="1"/>
    <col min="6" max="6" width="14.375" style="1" hidden="1" customWidth="1"/>
    <col min="7" max="7" width="4.25390625" style="1" hidden="1" customWidth="1"/>
    <col min="8" max="8" width="4.25390625" style="1" customWidth="1"/>
    <col min="9" max="9" width="6.25390625" style="1" customWidth="1"/>
    <col min="10" max="10" width="13.75390625" style="1" customWidth="1"/>
    <col min="11" max="11" width="11.625" style="1" bestFit="1" customWidth="1"/>
    <col min="12" max="12" width="9.125" style="1" bestFit="1" customWidth="1"/>
    <col min="13" max="16384" width="9.00390625" style="1" customWidth="1"/>
  </cols>
  <sheetData>
    <row r="1" spans="1:3" ht="18.75">
      <c r="A1" s="136" t="s">
        <v>312</v>
      </c>
      <c r="B1" s="136"/>
      <c r="C1" s="136"/>
    </row>
    <row r="2" spans="1:3" ht="27.75" customHeight="1">
      <c r="A2" s="137" t="s">
        <v>314</v>
      </c>
      <c r="B2" s="148"/>
      <c r="C2" s="148"/>
    </row>
    <row r="3" spans="1:3" ht="21" customHeight="1">
      <c r="A3" s="138" t="str">
        <f>+'B1- Thuc trang LN theo nhom'!A3:K3</f>
        <v>(Kèm theo Kế hoạch số                    /KH-UBND ngày        tháng 11 năm 2016 của Ủy ban nhân dân tỉnh Phú Thọ)</v>
      </c>
      <c r="B3" s="138"/>
      <c r="C3" s="138"/>
    </row>
    <row r="4" spans="1:10" ht="4.5" customHeight="1">
      <c r="A4" s="6"/>
      <c r="B4" s="160"/>
      <c r="C4" s="160"/>
      <c r="D4" s="3"/>
      <c r="E4" s="3"/>
      <c r="F4" s="3"/>
      <c r="G4" s="3"/>
      <c r="H4" s="3"/>
      <c r="I4" s="3"/>
      <c r="J4" s="3"/>
    </row>
    <row r="5" spans="1:10" ht="29.25" customHeight="1">
      <c r="A5" s="139" t="s">
        <v>0</v>
      </c>
      <c r="B5" s="146" t="s">
        <v>1</v>
      </c>
      <c r="C5" s="139" t="s">
        <v>161</v>
      </c>
      <c r="D5" s="143"/>
      <c r="E5" s="143"/>
      <c r="F5" s="143"/>
      <c r="G5" s="143"/>
      <c r="H5" s="143"/>
      <c r="I5" s="143"/>
      <c r="J5" s="143"/>
    </row>
    <row r="6" spans="1:10" ht="21" customHeight="1" hidden="1">
      <c r="A6" s="139"/>
      <c r="B6" s="146"/>
      <c r="C6" s="139"/>
      <c r="D6" s="2"/>
      <c r="E6" s="2"/>
      <c r="F6" s="2"/>
      <c r="G6" s="2"/>
      <c r="H6" s="2"/>
      <c r="I6" s="143"/>
      <c r="J6" s="143"/>
    </row>
    <row r="7" spans="1:10" ht="21" customHeight="1" hidden="1">
      <c r="A7" s="21"/>
      <c r="B7" s="55"/>
      <c r="C7" s="74"/>
      <c r="D7" s="2"/>
      <c r="E7" s="2"/>
      <c r="F7" s="2"/>
      <c r="G7" s="2"/>
      <c r="H7" s="2"/>
      <c r="I7" s="2"/>
      <c r="J7" s="2"/>
    </row>
    <row r="8" spans="1:10" ht="20.25" customHeight="1">
      <c r="A8" s="37">
        <v>1</v>
      </c>
      <c r="B8" s="60" t="s">
        <v>6</v>
      </c>
      <c r="C8" s="37"/>
      <c r="D8" s="3"/>
      <c r="E8" s="3"/>
      <c r="F8" s="3"/>
      <c r="G8" s="3"/>
      <c r="H8" s="3"/>
      <c r="I8" s="3"/>
      <c r="J8" s="3"/>
    </row>
    <row r="9" spans="1:10" ht="20.25" customHeight="1">
      <c r="A9" s="37">
        <v>2</v>
      </c>
      <c r="B9" s="60" t="s">
        <v>12</v>
      </c>
      <c r="C9" s="37"/>
      <c r="D9" s="3"/>
      <c r="E9" s="3"/>
      <c r="F9" s="3"/>
      <c r="G9" s="3"/>
      <c r="H9" s="3"/>
      <c r="I9" s="3"/>
      <c r="J9" s="3"/>
    </row>
    <row r="10" spans="1:10" s="46" customFormat="1" ht="20.25" customHeight="1">
      <c r="A10" s="37">
        <v>3</v>
      </c>
      <c r="B10" s="60" t="s">
        <v>22</v>
      </c>
      <c r="C10" s="37"/>
      <c r="D10" s="45"/>
      <c r="E10" s="45"/>
      <c r="F10" s="3"/>
      <c r="G10" s="45"/>
      <c r="H10" s="45"/>
      <c r="I10" s="45"/>
      <c r="J10" s="45"/>
    </row>
    <row r="11" spans="1:10" s="46" customFormat="1" ht="20.25" customHeight="1">
      <c r="A11" s="37">
        <v>4</v>
      </c>
      <c r="B11" s="60" t="s">
        <v>107</v>
      </c>
      <c r="C11" s="37"/>
      <c r="D11" s="45"/>
      <c r="E11" s="45"/>
      <c r="F11" s="3"/>
      <c r="G11" s="45"/>
      <c r="H11" s="45"/>
      <c r="I11" s="45"/>
      <c r="J11" s="45"/>
    </row>
    <row r="12" spans="1:10" s="46" customFormat="1" ht="20.25" customHeight="1">
      <c r="A12" s="37">
        <v>5</v>
      </c>
      <c r="B12" s="60" t="s">
        <v>28</v>
      </c>
      <c r="C12" s="37"/>
      <c r="D12" s="45"/>
      <c r="E12" s="45"/>
      <c r="F12" s="3"/>
      <c r="G12" s="45"/>
      <c r="H12" s="45"/>
      <c r="I12" s="45"/>
      <c r="J12" s="45"/>
    </row>
    <row r="13" spans="1:10" ht="20.25" customHeight="1">
      <c r="A13" s="37">
        <v>6</v>
      </c>
      <c r="B13" s="60" t="s">
        <v>16</v>
      </c>
      <c r="C13" s="37"/>
      <c r="D13" s="3"/>
      <c r="E13" s="3"/>
      <c r="F13" s="3"/>
      <c r="G13" s="3"/>
      <c r="H13" s="3"/>
      <c r="I13" s="3"/>
      <c r="J13" s="3"/>
    </row>
    <row r="14" spans="1:10" ht="20.25" customHeight="1">
      <c r="A14" s="37">
        <v>7</v>
      </c>
      <c r="B14" s="60" t="s">
        <v>18</v>
      </c>
      <c r="C14" s="37"/>
      <c r="D14" s="3"/>
      <c r="E14" s="3"/>
      <c r="F14" s="3"/>
      <c r="G14" s="3"/>
      <c r="H14" s="3"/>
      <c r="I14" s="3"/>
      <c r="J14" s="3"/>
    </row>
    <row r="15" spans="1:10" ht="20.25" customHeight="1">
      <c r="A15" s="37">
        <v>8</v>
      </c>
      <c r="B15" s="60" t="s">
        <v>20</v>
      </c>
      <c r="C15" s="37"/>
      <c r="D15" s="3"/>
      <c r="E15" s="3"/>
      <c r="F15" s="3"/>
      <c r="G15" s="3"/>
      <c r="H15" s="3"/>
      <c r="I15" s="3"/>
      <c r="J15" s="3"/>
    </row>
    <row r="16" spans="1:10" ht="20.25" customHeight="1">
      <c r="A16" s="37">
        <v>9</v>
      </c>
      <c r="B16" s="60" t="s">
        <v>53</v>
      </c>
      <c r="C16" s="37"/>
      <c r="D16" s="3"/>
      <c r="E16" s="3"/>
      <c r="F16" s="3"/>
      <c r="G16" s="3"/>
      <c r="H16" s="3"/>
      <c r="I16" s="3"/>
      <c r="J16" s="3"/>
    </row>
    <row r="17" spans="1:10" ht="20.25" customHeight="1">
      <c r="A17" s="37">
        <v>10</v>
      </c>
      <c r="B17" s="60" t="s">
        <v>56</v>
      </c>
      <c r="C17" s="37"/>
      <c r="D17" s="3"/>
      <c r="E17" s="3"/>
      <c r="F17" s="3"/>
      <c r="G17" s="3"/>
      <c r="H17" s="3"/>
      <c r="I17" s="3"/>
      <c r="J17" s="3"/>
    </row>
    <row r="18" spans="1:10" ht="20.25" customHeight="1">
      <c r="A18" s="37">
        <v>11</v>
      </c>
      <c r="B18" s="60" t="s">
        <v>5</v>
      </c>
      <c r="C18" s="37"/>
      <c r="D18" s="3"/>
      <c r="E18" s="3"/>
      <c r="F18" s="3"/>
      <c r="G18" s="3"/>
      <c r="H18" s="3"/>
      <c r="I18" s="3"/>
      <c r="J18" s="3"/>
    </row>
    <row r="19" spans="1:10" s="46" customFormat="1" ht="20.25" customHeight="1">
      <c r="A19" s="37">
        <v>12</v>
      </c>
      <c r="B19" s="60" t="s">
        <v>108</v>
      </c>
      <c r="C19" s="37"/>
      <c r="D19" s="45"/>
      <c r="E19" s="45"/>
      <c r="F19" s="3"/>
      <c r="G19" s="45"/>
      <c r="H19" s="45"/>
      <c r="I19" s="45"/>
      <c r="J19" s="45"/>
    </row>
    <row r="20" spans="1:10" s="46" customFormat="1" ht="20.25" customHeight="1">
      <c r="A20" s="37">
        <v>13</v>
      </c>
      <c r="B20" s="60" t="s">
        <v>148</v>
      </c>
      <c r="C20" s="37"/>
      <c r="D20" s="45"/>
      <c r="E20" s="45"/>
      <c r="F20" s="3"/>
      <c r="G20" s="45"/>
      <c r="H20" s="45"/>
      <c r="I20" s="45"/>
      <c r="J20" s="45"/>
    </row>
    <row r="21" spans="1:10" s="46" customFormat="1" ht="20.25" customHeight="1">
      <c r="A21" s="37">
        <v>14</v>
      </c>
      <c r="B21" s="60" t="s">
        <v>30</v>
      </c>
      <c r="C21" s="37"/>
      <c r="D21" s="45"/>
      <c r="E21" s="45"/>
      <c r="F21" s="3"/>
      <c r="G21" s="45"/>
      <c r="H21" s="45"/>
      <c r="I21" s="45"/>
      <c r="J21" s="45"/>
    </row>
    <row r="22" spans="1:10" ht="20.25" customHeight="1">
      <c r="A22" s="12">
        <v>15</v>
      </c>
      <c r="B22" s="60" t="s">
        <v>10</v>
      </c>
      <c r="C22" s="37"/>
      <c r="D22" s="3"/>
      <c r="E22" s="3"/>
      <c r="F22" s="3"/>
      <c r="G22" s="3"/>
      <c r="H22" s="3"/>
      <c r="I22" s="3"/>
      <c r="J22" s="3"/>
    </row>
    <row r="23" spans="1:10" s="46" customFormat="1" ht="20.25" customHeight="1">
      <c r="A23" s="37">
        <v>16</v>
      </c>
      <c r="B23" s="60" t="s">
        <v>66</v>
      </c>
      <c r="C23" s="37"/>
      <c r="D23" s="45"/>
      <c r="E23" s="45"/>
      <c r="F23" s="3"/>
      <c r="G23" s="45"/>
      <c r="H23" s="45"/>
      <c r="I23" s="45"/>
      <c r="J23" s="45"/>
    </row>
    <row r="24" spans="1:10" s="46" customFormat="1" ht="20.25" customHeight="1">
      <c r="A24" s="37">
        <v>17</v>
      </c>
      <c r="B24" s="60" t="s">
        <v>29</v>
      </c>
      <c r="C24" s="37"/>
      <c r="D24" s="45"/>
      <c r="E24" s="45"/>
      <c r="F24" s="3"/>
      <c r="G24" s="45"/>
      <c r="H24" s="45"/>
      <c r="I24" s="45"/>
      <c r="J24" s="45"/>
    </row>
    <row r="25" spans="1:10" s="46" customFormat="1" ht="20.25" customHeight="1">
      <c r="A25" s="37">
        <v>18</v>
      </c>
      <c r="B25" s="60" t="s">
        <v>31</v>
      </c>
      <c r="C25" s="37"/>
      <c r="D25" s="45"/>
      <c r="E25" s="45"/>
      <c r="F25" s="3"/>
      <c r="G25" s="45"/>
      <c r="H25" s="45"/>
      <c r="I25" s="45"/>
      <c r="J25" s="45"/>
    </row>
    <row r="26" spans="1:10" s="46" customFormat="1" ht="20.25" customHeight="1">
      <c r="A26" s="37">
        <v>19</v>
      </c>
      <c r="B26" s="60" t="s">
        <v>67</v>
      </c>
      <c r="C26" s="37"/>
      <c r="D26" s="45"/>
      <c r="E26" s="45"/>
      <c r="F26" s="3"/>
      <c r="G26" s="45"/>
      <c r="H26" s="45"/>
      <c r="I26" s="45"/>
      <c r="J26" s="45"/>
    </row>
    <row r="27" spans="1:10" s="46" customFormat="1" ht="20.25" customHeight="1">
      <c r="A27" s="37">
        <v>20</v>
      </c>
      <c r="B27" s="60" t="s">
        <v>68</v>
      </c>
      <c r="C27" s="37"/>
      <c r="D27" s="45"/>
      <c r="E27" s="45"/>
      <c r="F27" s="3"/>
      <c r="G27" s="45"/>
      <c r="H27" s="45"/>
      <c r="I27" s="45"/>
      <c r="J27" s="45"/>
    </row>
  </sheetData>
  <sheetProtection/>
  <mergeCells count="11">
    <mergeCell ref="J5:J6"/>
    <mergeCell ref="A5:A6"/>
    <mergeCell ref="B5:B6"/>
    <mergeCell ref="C5:C6"/>
    <mergeCell ref="D5:F5"/>
    <mergeCell ref="B4:C4"/>
    <mergeCell ref="A1:C1"/>
    <mergeCell ref="A3:C3"/>
    <mergeCell ref="A2:C2"/>
    <mergeCell ref="G5:H5"/>
    <mergeCell ref="I5:I6"/>
  </mergeCells>
  <printOptions/>
  <pageMargins left="1.43" right="0.3937007874015748" top="0.7086614173228347" bottom="0.3937007874015748" header="0" footer="0.5118110236220472"/>
  <pageSetup horizontalDpi="600" verticalDpi="600" orientation="landscape" paperSize="9" r:id="rId1"/>
  <headerFooter alignWithMargins="0">
    <oddFooter>&amp;R&amp;"Times New Roman,nghiêng"&amp;9PL V.b -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G10:G16"/>
  <sheetViews>
    <sheetView zoomScalePageLayoutView="0" workbookViewId="0" topLeftCell="A1">
      <selection activeCell="G16" sqref="G16"/>
    </sheetView>
  </sheetViews>
  <sheetFormatPr defaultColWidth="9.00390625" defaultRowHeight="15.75"/>
  <cols>
    <col min="7" max="7" width="16.375" style="0" customWidth="1"/>
  </cols>
  <sheetData>
    <row r="9" ht="16.5" thickBot="1"/>
    <row r="10" ht="17.25" thickBot="1">
      <c r="G10" s="134">
        <v>10180959000</v>
      </c>
    </row>
    <row r="11" ht="17.25" thickBot="1">
      <c r="G11" s="135">
        <v>445860000</v>
      </c>
    </row>
    <row r="12" ht="17.25" thickBot="1">
      <c r="G12" s="135">
        <v>224438000</v>
      </c>
    </row>
    <row r="13" ht="17.25" thickBot="1">
      <c r="G13" s="135">
        <v>715220000</v>
      </c>
    </row>
    <row r="14" ht="17.25" thickBot="1">
      <c r="G14" s="135">
        <v>563918000</v>
      </c>
    </row>
    <row r="15" ht="17.25" thickBot="1">
      <c r="G15" s="135">
        <v>606520000</v>
      </c>
    </row>
    <row r="16" ht="15.75">
      <c r="G16" s="133">
        <f>SUM(G10:G15)</f>
        <v>12736915000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2016-11-02T02:28:37Z</cp:lastPrinted>
  <dcterms:created xsi:type="dcterms:W3CDTF">2016-01-19T07:54:59Z</dcterms:created>
  <dcterms:modified xsi:type="dcterms:W3CDTF">2016-11-02T02:35:10Z</dcterms:modified>
  <cp:category/>
  <cp:version/>
  <cp:contentType/>
  <cp:contentStatus/>
</cp:coreProperties>
</file>