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tabRatio="980" activeTab="4"/>
  </bookViews>
  <sheets>
    <sheet name="9.HH" sheetId="1" r:id="rId1"/>
    <sheet name="10 THSON" sheetId="2" r:id="rId2"/>
    <sheet name="11CKHE" sheetId="3" r:id="rId3"/>
    <sheet name="12TNo" sheetId="4" r:id="rId4"/>
    <sheet name="13ĐH" sheetId="5" r:id="rId5"/>
  </sheets>
  <definedNames>
    <definedName name="_xlnm.Print_Titles" localSheetId="1">'10 THSON'!$8:$10</definedName>
    <definedName name="_xlnm.Print_Titles" localSheetId="2">'11CKHE'!$8:$10</definedName>
    <definedName name="_xlnm.Print_Titles" localSheetId="3">'12TNo'!$8:$10</definedName>
    <definedName name="_xlnm.Print_Titles" localSheetId="4">'13ĐH'!$8:$10</definedName>
    <definedName name="_xlnm.Print_Titles" localSheetId="0">'9.HH'!$8:$10</definedName>
  </definedNames>
  <calcPr fullCalcOnLoad="1"/>
</workbook>
</file>

<file path=xl/sharedStrings.xml><?xml version="1.0" encoding="utf-8"?>
<sst xmlns="http://schemas.openxmlformats.org/spreadsheetml/2006/main" count="680" uniqueCount="322">
  <si>
    <t>STT</t>
  </si>
  <si>
    <t>Tên xã, phường, thị trấn</t>
  </si>
  <si>
    <t>Diện tích (ha)</t>
  </si>
  <si>
    <t xml:space="preserve">Số hộ </t>
  </si>
  <si>
    <t>Tổng số khu dân cư hiện tại</t>
  </si>
  <si>
    <t>Số khu giảm</t>
  </si>
  <si>
    <t xml:space="preserve">Tổng số khu </t>
  </si>
  <si>
    <t>Khu 3</t>
  </si>
  <si>
    <t>Khu 4</t>
  </si>
  <si>
    <t>Khu 5</t>
  </si>
  <si>
    <t>Khu 6</t>
  </si>
  <si>
    <t>Khu 12</t>
  </si>
  <si>
    <t xml:space="preserve">Khu liền kề </t>
  </si>
  <si>
    <t>Khu 1</t>
  </si>
  <si>
    <t>Khu 2</t>
  </si>
  <si>
    <t>Khu 15</t>
  </si>
  <si>
    <t>Khu 7</t>
  </si>
  <si>
    <t>Khu 8</t>
  </si>
  <si>
    <t>Khu 10</t>
  </si>
  <si>
    <t>Khu 9</t>
  </si>
  <si>
    <t>Khu 13</t>
  </si>
  <si>
    <t>Khu 11</t>
  </si>
  <si>
    <t>Khu 14</t>
  </si>
  <si>
    <t>Khu Việt Hưng</t>
  </si>
  <si>
    <t xml:space="preserve">Khu 1 </t>
  </si>
  <si>
    <t xml:space="preserve">Khu 2 </t>
  </si>
  <si>
    <t>Đồng Phú</t>
  </si>
  <si>
    <t>Khu Xóm Đình</t>
  </si>
  <si>
    <t>Khu Đá Thờ</t>
  </si>
  <si>
    <t>Khu Quyết Tiến</t>
  </si>
  <si>
    <t>Khu Văn Phú</t>
  </si>
  <si>
    <t>Khu Thống Nhất</t>
  </si>
  <si>
    <t>Khu Đồng Tiến</t>
  </si>
  <si>
    <t>Khu Liên Hiệp</t>
  </si>
  <si>
    <t>Xã Động Lâm</t>
  </si>
  <si>
    <t>Xã Lâm Lợi</t>
  </si>
  <si>
    <t>Xã Xuân Áng</t>
  </si>
  <si>
    <t>Xã Chuế Lưu</t>
  </si>
  <si>
    <t>Xã Bằng Giã</t>
  </si>
  <si>
    <t>Xã Vô Tranh</t>
  </si>
  <si>
    <t>(Xã 135)</t>
  </si>
  <si>
    <t>Khu 1 (135)</t>
  </si>
  <si>
    <t>Khu 3 (135)</t>
  </si>
  <si>
    <t>Xã Văn Lang</t>
  </si>
  <si>
    <t>Xã Minh Côi</t>
  </si>
  <si>
    <t>Xã Liên Phương</t>
  </si>
  <si>
    <t>Xã Đan Hà</t>
  </si>
  <si>
    <t>Xã Lệnh Khanh</t>
  </si>
  <si>
    <t>Khu 7 (135)</t>
  </si>
  <si>
    <t>Xã Y Sơn</t>
  </si>
  <si>
    <t>Xã Lang Sơn</t>
  </si>
  <si>
    <t>Xã Mai Tùng</t>
  </si>
  <si>
    <t>Xã Vĩnh Chân</t>
  </si>
  <si>
    <t>Xã Vụ Cầu</t>
  </si>
  <si>
    <t>Xã Yên Luật</t>
  </si>
  <si>
    <t>Khu 8 (135)</t>
  </si>
  <si>
    <t>Xã Chính Công</t>
  </si>
  <si>
    <t>Xã Yên Kỳ</t>
  </si>
  <si>
    <t>Xã Hương Xạ</t>
  </si>
  <si>
    <t>1/2 Khu 11</t>
  </si>
  <si>
    <t>Xã Cáo Điền</t>
  </si>
  <si>
    <t>Xã Phương Viên</t>
  </si>
  <si>
    <t>Xã Ấm Hạ</t>
  </si>
  <si>
    <t>Xã Gia Điền</t>
  </si>
  <si>
    <t>Xã Hà Lương</t>
  </si>
  <si>
    <t>Khu 9 (135)</t>
  </si>
  <si>
    <t>Xã Đại Phạm</t>
  </si>
  <si>
    <t>Xã Minh Hạc</t>
  </si>
  <si>
    <t>15 hộ Khu 4</t>
  </si>
  <si>
    <t>Xã Hiền Lương</t>
  </si>
  <si>
    <t>TT. Hạ Hòa</t>
  </si>
  <si>
    <t>Quân khê</t>
  </si>
  <si>
    <t>Đan Thượng</t>
  </si>
  <si>
    <t>Hậu Bổng</t>
  </si>
  <si>
    <t>Phụ Khánh</t>
  </si>
  <si>
    <t>Khu  9</t>
  </si>
  <si>
    <t>Khu Mới</t>
  </si>
  <si>
    <t>Khu Tân Quang</t>
  </si>
  <si>
    <t>Đồng Bung</t>
  </si>
  <si>
    <t>Khu Chiềng</t>
  </si>
  <si>
    <t>Khu Nội</t>
  </si>
  <si>
    <t>Khu Tiền Phong</t>
  </si>
  <si>
    <t>Khu Đồng Bản</t>
  </si>
  <si>
    <t>Khu Đồng Phú</t>
  </si>
  <si>
    <t>Khu Chiềng Nội</t>
  </si>
  <si>
    <t>Khu Đồng Phong</t>
  </si>
  <si>
    <t>Khu Do</t>
  </si>
  <si>
    <t>Khu Gò Lau</t>
  </si>
  <si>
    <t>Khu Gò Vường</t>
  </si>
  <si>
    <t>Khu Sang Dưới</t>
  </si>
  <si>
    <t>Khu Văn Lâm</t>
  </si>
  <si>
    <t>Khu Lâm Phú</t>
  </si>
  <si>
    <t>Khu Vừn</t>
  </si>
  <si>
    <t>Khu Muỗng</t>
  </si>
  <si>
    <t>Khu Mu 1</t>
  </si>
  <si>
    <t>Khu Mu 2</t>
  </si>
  <si>
    <t>Khu Vừn Muỗng</t>
  </si>
  <si>
    <t>Khu Mu</t>
  </si>
  <si>
    <t>Khu Câu</t>
  </si>
  <si>
    <t>Khu Chùa</t>
  </si>
  <si>
    <t>Khu Măng</t>
  </si>
  <si>
    <t>Khu Chẵng</t>
  </si>
  <si>
    <t>Khu Câu Chùa</t>
  </si>
  <si>
    <t>Khu Măng Chẵng</t>
  </si>
  <si>
    <t>Khu Chanh</t>
  </si>
  <si>
    <t>Khu Mặc</t>
  </si>
  <si>
    <t>Khu Mặc Chanh</t>
  </si>
  <si>
    <t xml:space="preserve"> Khu 3</t>
  </si>
  <si>
    <t>Khu Sụ Trong</t>
  </si>
  <si>
    <t>Khu Sụ Ngoài</t>
  </si>
  <si>
    <t>Khu Gò Tre</t>
  </si>
  <si>
    <t>Khu Xem</t>
  </si>
  <si>
    <t>Khu Cháu</t>
  </si>
  <si>
    <t>Khu Đồng Sạng</t>
  </si>
  <si>
    <t>Khu Soi Trại</t>
  </si>
  <si>
    <t>Khu Đầm Sen</t>
  </si>
  <si>
    <t>Lương Sơn 2</t>
  </si>
  <si>
    <t>Lương Sơn 1</t>
  </si>
  <si>
    <t>Khu Lương Sơn</t>
  </si>
  <si>
    <t>Lóng</t>
  </si>
  <si>
    <t>Lủm</t>
  </si>
  <si>
    <t>Khỏa</t>
  </si>
  <si>
    <t>Giếng Bèo</t>
  </si>
  <si>
    <t>Khu Lóng Lủm</t>
  </si>
  <si>
    <t>Khu Tân Thịnh</t>
  </si>
  <si>
    <t>K Vinh Quang</t>
  </si>
  <si>
    <t>TT. Thanh Sơn</t>
  </si>
  <si>
    <t>Xã Tân Lập</t>
  </si>
  <si>
    <t>Xã Cự Đồng</t>
  </si>
  <si>
    <t>Xã Yên Lãng</t>
  </si>
  <si>
    <t>Xã Yên Sơn</t>
  </si>
  <si>
    <t>Xã Tân Minh</t>
  </si>
  <si>
    <t>Xã Lương Nha</t>
  </si>
  <si>
    <t>Xã Thắng Sơn</t>
  </si>
  <si>
    <t>Xã Giáp Lai</t>
  </si>
  <si>
    <t>Xã Thạch Khoán</t>
  </si>
  <si>
    <t>Xã Võ Miếu</t>
  </si>
  <si>
    <t>Xã Văn Miếu</t>
  </si>
  <si>
    <t>Xã Khả Cửu</t>
  </si>
  <si>
    <t>Xã Thượng Cửu</t>
  </si>
  <si>
    <t>Xã Cự Thắng</t>
  </si>
  <si>
    <t>Xã Tất Thắng</t>
  </si>
  <si>
    <t>Xã Hương Cần</t>
  </si>
  <si>
    <t>Xã Yên Lương</t>
  </si>
  <si>
    <t>Xã Tinh Nhuệ</t>
  </si>
  <si>
    <t>Xã Địch Quả</t>
  </si>
  <si>
    <t>Xã Đông Cửu</t>
  </si>
  <si>
    <t xml:space="preserve">Khu 6 </t>
  </si>
  <si>
    <t>TT Sông Thao</t>
  </si>
  <si>
    <t>Xã Đồng Cam</t>
  </si>
  <si>
    <t>Xã Phương Xá</t>
  </si>
  <si>
    <t>Xã Sai Nga</t>
  </si>
  <si>
    <t>Xã Hiền Đa</t>
  </si>
  <si>
    <t>Xã Cát Trù</t>
  </si>
  <si>
    <t>Xã Tuy Lộc</t>
  </si>
  <si>
    <t>Khu Bình Minh</t>
  </si>
  <si>
    <t>Khu Kết Đoàn</t>
  </si>
  <si>
    <t>Xã Phượng Vĩ</t>
  </si>
  <si>
    <t>Xã Tùng Khê</t>
  </si>
  <si>
    <t>Khu Đình Ngòi</t>
  </si>
  <si>
    <t>Khu Quyết Thắng</t>
  </si>
  <si>
    <t>Khu Mơ Ren</t>
  </si>
  <si>
    <t>Khu Cây Da</t>
  </si>
  <si>
    <t>Xã Thanh Nga</t>
  </si>
  <si>
    <t>Xã Hương Lung</t>
  </si>
  <si>
    <t>Xã Phú Khê</t>
  </si>
  <si>
    <t>Khu Đoài Trong</t>
  </si>
  <si>
    <t>Khu Đoài Trung</t>
  </si>
  <si>
    <t>Xã Chương Xá</t>
  </si>
  <si>
    <t>Khu Hùng Cường</t>
  </si>
  <si>
    <t>Khu Đồng Cạn</t>
  </si>
  <si>
    <t>Xã Văn Khúc</t>
  </si>
  <si>
    <t>Khu Lê Lợi</t>
  </si>
  <si>
    <t>Khu Nguyễn Huệ</t>
  </si>
  <si>
    <t>Khu Xóm Đồng</t>
  </si>
  <si>
    <t>Khu Rừng Vầu</t>
  </si>
  <si>
    <t>Gò Làng</t>
  </si>
  <si>
    <t>Khu Hoa Triệu</t>
  </si>
  <si>
    <t>Khu Gò Khế</t>
  </si>
  <si>
    <t>Xã Yên Dưỡng</t>
  </si>
  <si>
    <t>Xã Điêu Lương</t>
  </si>
  <si>
    <t>Khu Või 1</t>
  </si>
  <si>
    <t>Khu Või 2</t>
  </si>
  <si>
    <t>Xã Đồng Lương</t>
  </si>
  <si>
    <t>Khu Dốc Vực</t>
  </si>
  <si>
    <t>Khu Bờ Chằm</t>
  </si>
  <si>
    <t>Khu Giếng Đồi</t>
  </si>
  <si>
    <t>Khu Đình Đồi</t>
  </si>
  <si>
    <t>Khu Xóm Đồi</t>
  </si>
  <si>
    <t>Khu Dinh Quan</t>
  </si>
  <si>
    <t>Khu Xi Hen</t>
  </si>
  <si>
    <t>Khu Chầm Giải</t>
  </si>
  <si>
    <t>Khu Đá Hen</t>
  </si>
  <si>
    <t>Khu Đá Giải</t>
  </si>
  <si>
    <t>Khu Xuân Trường</t>
  </si>
  <si>
    <t>Khu Xóm Đát</t>
  </si>
  <si>
    <t>Khu Ô Đà</t>
  </si>
  <si>
    <t>Khu Gò Làng</t>
  </si>
  <si>
    <t>Khu Song Nưa</t>
  </si>
  <si>
    <t>Khu Vạn Phong</t>
  </si>
  <si>
    <t>Xã Văn Bán</t>
  </si>
  <si>
    <t>Xã Thụy Liễu</t>
  </si>
  <si>
    <t>Xã Phùng Xá</t>
  </si>
  <si>
    <t>Xã Sơn Nga</t>
  </si>
  <si>
    <t>Xã Tạ Xá</t>
  </si>
  <si>
    <t>Xã Phú Lạc</t>
  </si>
  <si>
    <t>Xã Tình Cương</t>
  </si>
  <si>
    <t>Khu Đông Tiến</t>
  </si>
  <si>
    <t>Xã Ngô Xá</t>
  </si>
  <si>
    <t>Xã Tiên Lương</t>
  </si>
  <si>
    <t>Xã Sơn Tình</t>
  </si>
  <si>
    <t>Xã Tam Sơn</t>
  </si>
  <si>
    <t>Xã Sóc Đăng</t>
  </si>
  <si>
    <t>Xã Đông Khê</t>
  </si>
  <si>
    <t>Xã Ca Đình</t>
  </si>
  <si>
    <t>Xã Phúc Lai</t>
  </si>
  <si>
    <t>Xã Hùng Long</t>
  </si>
  <si>
    <t>Xã Tây Cốc</t>
  </si>
  <si>
    <t>Xã Phương Trung</t>
  </si>
  <si>
    <t>Xã Vân Du</t>
  </si>
  <si>
    <t>Xã Quế Lâm</t>
  </si>
  <si>
    <t>Xã Chí Đám</t>
  </si>
  <si>
    <t>Xã Ngọc Quan</t>
  </si>
  <si>
    <t>Xã Phú Thứ</t>
  </si>
  <si>
    <t>Xã Minh Tiến</t>
  </si>
  <si>
    <t>Xã Chân Mộng</t>
  </si>
  <si>
    <t>Xã Hữu Đô</t>
  </si>
  <si>
    <t>Xã Đại Nghĩa</t>
  </si>
  <si>
    <t>Xã Tiêu Sơn</t>
  </si>
  <si>
    <t>Xã Bằng Luân</t>
  </si>
  <si>
    <t>Vụ Quang</t>
  </si>
  <si>
    <t>Hùng Quan</t>
  </si>
  <si>
    <t>Phong Phú</t>
  </si>
  <si>
    <t>TT. Đoan Hùng</t>
  </si>
  <si>
    <t xml:space="preserve">Bằng Doãn </t>
  </si>
  <si>
    <t>Minh Lương</t>
  </si>
  <si>
    <t>Minh Phú</t>
  </si>
  <si>
    <t>Yên Kiện</t>
  </si>
  <si>
    <t>Nghinh Xuyên</t>
  </si>
  <si>
    <t>Vân Đồn</t>
  </si>
  <si>
    <t>Khu Tân Long</t>
  </si>
  <si>
    <t>TT. Hưng Hóa</t>
  </si>
  <si>
    <t>Xã Hiền Quan</t>
  </si>
  <si>
    <t>Xã Hồng Đà</t>
  </si>
  <si>
    <t>Xã Thượng Nông</t>
  </si>
  <si>
    <t>Xã Dị Nậu</t>
  </si>
  <si>
    <t>Xã Thọ Văn</t>
  </si>
  <si>
    <t>Xã Hương Nộn</t>
  </si>
  <si>
    <t>Xã Cổ Tiết</t>
  </si>
  <si>
    <t>Xã Tam Cường</t>
  </si>
  <si>
    <t>Xã Thanh Uyên</t>
  </si>
  <si>
    <t>Xã Hương Nha</t>
  </si>
  <si>
    <t>Xã Tứ Mỹ</t>
  </si>
  <si>
    <t>Xã Phương Thịnh</t>
  </si>
  <si>
    <t>Xã Hùng Đô</t>
  </si>
  <si>
    <t>Xã Quang Húc</t>
  </si>
  <si>
    <t>K Sứ Minh Xương</t>
  </si>
  <si>
    <t>K Bình Minh</t>
  </si>
  <si>
    <t>Khu Suối 1</t>
  </si>
  <si>
    <t>Khu Tân Thành</t>
  </si>
  <si>
    <t xml:space="preserve"> Cộng khu sắp xếp</t>
  </si>
  <si>
    <t>Khu  7</t>
  </si>
  <si>
    <t>Khu Thái Hà</t>
  </si>
  <si>
    <t>Khu Vân Tiến 1</t>
  </si>
  <si>
    <t>Khu Nam Đẩu</t>
  </si>
  <si>
    <t>Khu Chí 1</t>
  </si>
  <si>
    <t>Khu Chí 2</t>
  </si>
  <si>
    <t>Khu Chí</t>
  </si>
  <si>
    <t>Khu Đám 1</t>
  </si>
  <si>
    <t>Khu Đám 2</t>
  </si>
  <si>
    <t>Khu Xuân Áng</t>
  </si>
  <si>
    <t>Khu Lô Giang</t>
  </si>
  <si>
    <t>Khu Lã Hoàng 3</t>
  </si>
  <si>
    <t>Khu Lã Hoàng 2</t>
  </si>
  <si>
    <t>Khu  1</t>
  </si>
  <si>
    <t>Khu  2</t>
  </si>
  <si>
    <t>Khu  3</t>
  </si>
  <si>
    <t>Khu  4</t>
  </si>
  <si>
    <t>Khu  5</t>
  </si>
  <si>
    <t>Khu  8</t>
  </si>
  <si>
    <t>Khu phải sắp xếp</t>
  </si>
  <si>
    <t xml:space="preserve">Khu 7 </t>
  </si>
  <si>
    <t>Khu  6</t>
  </si>
  <si>
    <t>Khu Tân Việt</t>
  </si>
  <si>
    <t>Khu  Tân Long</t>
  </si>
  <si>
    <t>Khu  11</t>
  </si>
  <si>
    <t>Tổng số KDC sắp xếp, sáp nhập</t>
  </si>
  <si>
    <t>Số khu dân cư sắp xếp, sáp nhập</t>
  </si>
  <si>
    <t>Thành lập khu dân cư mới</t>
  </si>
  <si>
    <t>Tổng số khu dân cư thành lập mới</t>
  </si>
  <si>
    <t>Sau khi sáp nhập thành lập khu dân cư</t>
  </si>
  <si>
    <t>Xã Sơn hùng</t>
  </si>
  <si>
    <t>Xã Thục Luyên</t>
  </si>
  <si>
    <t>Khu Do Lau</t>
  </si>
  <si>
    <t xml:space="preserve">Xã Cấp Dẫn </t>
  </si>
  <si>
    <t>Xã Sương Thịnh</t>
  </si>
  <si>
    <t xml:space="preserve">Xã Yên Tập </t>
  </si>
  <si>
    <t>Xã Dậu Dương</t>
  </si>
  <si>
    <t>Xã Vực Trường</t>
  </si>
  <si>
    <t xml:space="preserve">Xã Văn Lương </t>
  </si>
  <si>
    <t xml:space="preserve">Xã Xuân Quang </t>
  </si>
  <si>
    <t>Xã Tề lễ</t>
  </si>
  <si>
    <t>Khu Sang Vường</t>
  </si>
  <si>
    <t>Khu  Või</t>
  </si>
  <si>
    <t xml:space="preserve">1 phần khu 7 </t>
  </si>
  <si>
    <t xml:space="preserve">Khu 8 </t>
  </si>
  <si>
    <t xml:space="preserve">Tổng cộng </t>
  </si>
  <si>
    <t>HỘI ĐỒNG NHÂN DÂN</t>
  </si>
  <si>
    <t>CỘNG HÒA XÃ HỘI CHỦ NGHĨA VIỆT NAM</t>
  </si>
  <si>
    <t xml:space="preserve">     TỈNH PHÚ THỌ</t>
  </si>
  <si>
    <t>Độc lập - Tự do - Hạnh phúc</t>
  </si>
  <si>
    <t>BIỂU SẮP XẾP, SÁP NHẬP CÁC KHU DÂN CƯ THUỘC ĐỊA BÀN HUYỆN HẠ HÒA</t>
  </si>
  <si>
    <t>BIỂU SẮP XẾP, SÁP NHẬP CÁC KHU DÂN CƯ THUỘC ĐỊA BÀN HUYỆN THANH SƠN</t>
  </si>
  <si>
    <t>BIỂU SẮP XẾP, SÁP NHẬP CÁC KHU DÂN CƯ THUỘC ĐỊA BÀN HUYỆN CẨM KHÊ</t>
  </si>
  <si>
    <t>BIỂU SẮP XẾP, SÁP NHẬP CÁC KHU DÂN CƯ THUỘC ĐỊA BÀN HUYỆN TAM NÔNG</t>
  </si>
  <si>
    <t>BIỂU SẮP XẾP, SÁP NHẬP CÁC KHU DÂN CƯ THUỘC ĐỊA BÀN HUYỆN ĐOAN HÙNG</t>
  </si>
  <si>
    <t>(Kèm theo Nghị quyết số 02/2019/NQ-HĐND ngày  16 tháng  7  năm 2019 của HĐND tỉnh Phú Thọ)</t>
  </si>
  <si>
    <t>Biểu số 13</t>
  </si>
  <si>
    <t>Biểu số 12</t>
  </si>
  <si>
    <t>Biểu số 11</t>
  </si>
  <si>
    <t>Biểu số 10</t>
  </si>
  <si>
    <t>Biểu số 09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</si>
</sst>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-* #,##0.0_-;\-* #,##0.0_-;_-* &quot;-&quot;??_-;_-@_-"/>
    <numFmt numFmtId="187" formatCode="_-* #,##0_-;\-* #,##0_-;_-* &quot;-&quot;??_-;_-@_-"/>
    <numFmt numFmtId="188" formatCode="0.0"/>
    <numFmt numFmtId="189" formatCode="0.000"/>
    <numFmt numFmtId="190" formatCode="#,##0.0"/>
    <numFmt numFmtId="191" formatCode="_(* #,##0.0_);_(* \(#,##0.0\);_(* &quot;-&quot;??_);_(@_)"/>
    <numFmt numFmtId="192" formatCode="_(* #,##0_);_(* \(#,##0\);_(* &quot;-&quot;??_);_(@_)"/>
    <numFmt numFmtId="193" formatCode="_(* #,##0.0_);_(* \(#,##0.0\);_(* &quot;-&quot;?_);_(@_)"/>
    <numFmt numFmtId="194" formatCode="#.##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4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Dot"/>
    </border>
    <border>
      <left style="thin"/>
      <right style="thin"/>
      <top style="hair"/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3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2" xfId="64" applyFont="1" applyFill="1" applyBorder="1" applyAlignment="1">
      <alignment horizontal="center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textRotation="180" wrapText="1"/>
    </xf>
    <xf numFmtId="0" fontId="5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3" xfId="64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/>
    </xf>
    <xf numFmtId="2" fontId="13" fillId="0" borderId="12" xfId="64" applyNumberFormat="1" applyFont="1" applyFill="1" applyBorder="1" applyAlignment="1">
      <alignment horizontal="center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13" fillId="0" borderId="12" xfId="64" applyFont="1" applyFill="1" applyBorder="1" applyAlignment="1">
      <alignment horizontal="center"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2" fontId="13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1" fontId="5" fillId="0" borderId="12" xfId="64" applyNumberFormat="1" applyFont="1" applyFill="1" applyBorder="1" applyAlignment="1">
      <alignment horizontal="center"/>
      <protection/>
    </xf>
    <xf numFmtId="1" fontId="13" fillId="0" borderId="12" xfId="64" applyNumberFormat="1" applyFont="1" applyFill="1" applyBorder="1" applyAlignment="1">
      <alignment horizontal="center"/>
      <protection/>
    </xf>
    <xf numFmtId="2" fontId="13" fillId="0" borderId="13" xfId="64" applyNumberFormat="1" applyFont="1" applyFill="1" applyBorder="1" applyAlignment="1">
      <alignment horizontal="center"/>
      <protection/>
    </xf>
    <xf numFmtId="1" fontId="13" fillId="0" borderId="13" xfId="64" applyNumberFormat="1" applyFont="1" applyFill="1" applyBorder="1" applyAlignment="1">
      <alignment horizontal="center"/>
      <protection/>
    </xf>
    <xf numFmtId="2" fontId="13" fillId="0" borderId="12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2" fontId="13" fillId="0" borderId="13" xfId="64" applyNumberFormat="1" applyFont="1" applyFill="1" applyBorder="1" applyAlignment="1">
      <alignment horizontal="center" vertical="center" wrapText="1"/>
      <protection/>
    </xf>
    <xf numFmtId="1" fontId="13" fillId="0" borderId="12" xfId="64" applyNumberFormat="1" applyFont="1" applyFill="1" applyBorder="1" applyAlignment="1">
      <alignment horizontal="center" vertical="center" wrapText="1"/>
      <protection/>
    </xf>
    <xf numFmtId="2" fontId="13" fillId="0" borderId="13" xfId="0" applyNumberFormat="1" applyFont="1" applyFill="1" applyBorder="1" applyAlignment="1">
      <alignment horizontal="center" vertical="center"/>
    </xf>
    <xf numFmtId="2" fontId="13" fillId="0" borderId="12" xfId="64" applyNumberFormat="1" applyFont="1" applyFill="1" applyBorder="1" applyAlignment="1">
      <alignment horizontal="center" vertical="center" wrapText="1"/>
      <protection/>
    </xf>
    <xf numFmtId="1" fontId="13" fillId="0" borderId="13" xfId="64" applyNumberFormat="1" applyFont="1" applyFill="1" applyBorder="1" applyAlignment="1">
      <alignment horizontal="center" vertical="center" wrapText="1"/>
      <protection/>
    </xf>
    <xf numFmtId="2" fontId="1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94" fontId="13" fillId="0" borderId="13" xfId="0" applyNumberFormat="1" applyFont="1" applyFill="1" applyBorder="1" applyAlignment="1">
      <alignment horizontal="center"/>
    </xf>
    <xf numFmtId="0" fontId="13" fillId="0" borderId="14" xfId="64" applyFont="1" applyFill="1" applyBorder="1" applyAlignment="1">
      <alignment horizontal="center"/>
      <protection/>
    </xf>
    <xf numFmtId="1" fontId="13" fillId="0" borderId="14" xfId="64" applyNumberFormat="1" applyFont="1" applyFill="1" applyBorder="1" applyAlignment="1">
      <alignment horizontal="center"/>
      <protection/>
    </xf>
    <xf numFmtId="1" fontId="10" fillId="0" borderId="17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3" fillId="0" borderId="18" xfId="64" applyFont="1" applyFill="1" applyBorder="1" applyAlignment="1">
      <alignment horizontal="center" vertical="center"/>
      <protection/>
    </xf>
    <xf numFmtId="1" fontId="10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12" fillId="0" borderId="16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/>
    </xf>
    <xf numFmtId="1" fontId="13" fillId="0" borderId="11" xfId="64" applyNumberFormat="1" applyFont="1" applyFill="1" applyBorder="1" applyAlignment="1">
      <alignment horizontal="center" vertical="center" wrapText="1"/>
      <protection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3" fillId="0" borderId="19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1" fontId="14" fillId="0" borderId="1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/>
    </xf>
    <xf numFmtId="2" fontId="13" fillId="0" borderId="12" xfId="65" applyNumberFormat="1" applyFont="1" applyFill="1" applyBorder="1" applyAlignment="1">
      <alignment horizontal="center" vertical="center" wrapText="1"/>
      <protection/>
    </xf>
    <xf numFmtId="0" fontId="13" fillId="0" borderId="12" xfId="65" applyFont="1" applyFill="1" applyBorder="1" applyAlignment="1">
      <alignment horizontal="center" vertical="center" wrapText="1"/>
      <protection/>
    </xf>
    <xf numFmtId="0" fontId="13" fillId="0" borderId="13" xfId="65" applyFont="1" applyFill="1" applyBorder="1" applyAlignment="1">
      <alignment horizontal="center" vertical="center" wrapText="1"/>
      <protection/>
    </xf>
    <xf numFmtId="2" fontId="13" fillId="0" borderId="13" xfId="65" applyNumberFormat="1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38" fillId="0" borderId="15" xfId="0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88" fontId="13" fillId="0" borderId="13" xfId="64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64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22" xfId="65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>
      <alignment horizontal="center" vertical="center" wrapText="1"/>
      <protection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6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/>
      <protection/>
    </xf>
    <xf numFmtId="0" fontId="1" fillId="0" borderId="21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in TH1" xfId="59"/>
    <cellStyle name="Normal 3" xfId="60"/>
    <cellStyle name="Normal 4" xfId="61"/>
    <cellStyle name="Normal 5" xfId="62"/>
    <cellStyle name="Normal 9" xfId="63"/>
    <cellStyle name="Normal_Sheet1" xfId="64"/>
    <cellStyle name="Normal_Sheet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6</xdr:row>
      <xdr:rowOff>47625</xdr:rowOff>
    </xdr:from>
    <xdr:to>
      <xdr:col>11</xdr:col>
      <xdr:colOff>0</xdr:colOff>
      <xdr:row>6</xdr:row>
      <xdr:rowOff>47625</xdr:rowOff>
    </xdr:to>
    <xdr:sp>
      <xdr:nvSpPr>
        <xdr:cNvPr id="1" name="Straight Connector 5"/>
        <xdr:cNvSpPr>
          <a:spLocks/>
        </xdr:cNvSpPr>
      </xdr:nvSpPr>
      <xdr:spPr>
        <a:xfrm>
          <a:off x="2524125" y="1257300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9525</xdr:rowOff>
    </xdr:from>
    <xdr:to>
      <xdr:col>1</xdr:col>
      <xdr:colOff>590550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14350" y="57150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</xdr:row>
      <xdr:rowOff>28575</xdr:rowOff>
    </xdr:from>
    <xdr:to>
      <xdr:col>13</xdr:col>
      <xdr:colOff>104775</xdr:colOff>
      <xdr:row>3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3305175" y="5905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6</xdr:row>
      <xdr:rowOff>28575</xdr:rowOff>
    </xdr:from>
    <xdr:to>
      <xdr:col>10</xdr:col>
      <xdr:colOff>161925</xdr:colOff>
      <xdr:row>6</xdr:row>
      <xdr:rowOff>28575</xdr:rowOff>
    </xdr:to>
    <xdr:sp>
      <xdr:nvSpPr>
        <xdr:cNvPr id="1" name="Straight Connector 5"/>
        <xdr:cNvSpPr>
          <a:spLocks/>
        </xdr:cNvSpPr>
      </xdr:nvSpPr>
      <xdr:spPr>
        <a:xfrm>
          <a:off x="2809875" y="13620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9525</xdr:rowOff>
    </xdr:from>
    <xdr:to>
      <xdr:col>1</xdr:col>
      <xdr:colOff>590550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14350" y="57150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</xdr:row>
      <xdr:rowOff>28575</xdr:rowOff>
    </xdr:from>
    <xdr:to>
      <xdr:col>13</xdr:col>
      <xdr:colOff>161925</xdr:colOff>
      <xdr:row>3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3362325" y="590550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6</xdr:row>
      <xdr:rowOff>19050</xdr:rowOff>
    </xdr:from>
    <xdr:to>
      <xdr:col>10</xdr:col>
      <xdr:colOff>66675</xdr:colOff>
      <xdr:row>6</xdr:row>
      <xdr:rowOff>19050</xdr:rowOff>
    </xdr:to>
    <xdr:sp>
      <xdr:nvSpPr>
        <xdr:cNvPr id="1" name="Straight Connector 12"/>
        <xdr:cNvSpPr>
          <a:spLocks/>
        </xdr:cNvSpPr>
      </xdr:nvSpPr>
      <xdr:spPr>
        <a:xfrm>
          <a:off x="2686050" y="1266825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9525</xdr:rowOff>
    </xdr:from>
    <xdr:to>
      <xdr:col>1</xdr:col>
      <xdr:colOff>590550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14350" y="57150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3</xdr:row>
      <xdr:rowOff>28575</xdr:rowOff>
    </xdr:from>
    <xdr:to>
      <xdr:col>13</xdr:col>
      <xdr:colOff>114300</xdr:colOff>
      <xdr:row>3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3314700" y="5905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6</xdr:row>
      <xdr:rowOff>47625</xdr:rowOff>
    </xdr:from>
    <xdr:to>
      <xdr:col>10</xdr:col>
      <xdr:colOff>276225</xdr:colOff>
      <xdr:row>6</xdr:row>
      <xdr:rowOff>47625</xdr:rowOff>
    </xdr:to>
    <xdr:sp>
      <xdr:nvSpPr>
        <xdr:cNvPr id="1" name="Straight Connector 5"/>
        <xdr:cNvSpPr>
          <a:spLocks/>
        </xdr:cNvSpPr>
      </xdr:nvSpPr>
      <xdr:spPr>
        <a:xfrm>
          <a:off x="2486025" y="1352550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9525</xdr:rowOff>
    </xdr:from>
    <xdr:to>
      <xdr:col>1</xdr:col>
      <xdr:colOff>590550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14350" y="57150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3</xdr:row>
      <xdr:rowOff>28575</xdr:rowOff>
    </xdr:from>
    <xdr:to>
      <xdr:col>13</xdr:col>
      <xdr:colOff>114300</xdr:colOff>
      <xdr:row>3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3314700" y="5905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6</xdr:row>
      <xdr:rowOff>47625</xdr:rowOff>
    </xdr:from>
    <xdr:to>
      <xdr:col>11</xdr:col>
      <xdr:colOff>19050</xdr:colOff>
      <xdr:row>6</xdr:row>
      <xdr:rowOff>47625</xdr:rowOff>
    </xdr:to>
    <xdr:sp>
      <xdr:nvSpPr>
        <xdr:cNvPr id="1" name="Straight Connector 5"/>
        <xdr:cNvSpPr>
          <a:spLocks/>
        </xdr:cNvSpPr>
      </xdr:nvSpPr>
      <xdr:spPr>
        <a:xfrm>
          <a:off x="2486025" y="1228725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9525</xdr:rowOff>
    </xdr:from>
    <xdr:to>
      <xdr:col>1</xdr:col>
      <xdr:colOff>590550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14350" y="57150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3</xdr:row>
      <xdr:rowOff>28575</xdr:rowOff>
    </xdr:from>
    <xdr:to>
      <xdr:col>13</xdr:col>
      <xdr:colOff>95250</xdr:colOff>
      <xdr:row>3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3295650" y="5905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13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6" sqref="A6:R6"/>
    </sheetView>
  </sheetViews>
  <sheetFormatPr defaultColWidth="9.140625" defaultRowHeight="12.75"/>
  <cols>
    <col min="1" max="1" width="3.7109375" style="2" customWidth="1"/>
    <col min="2" max="2" width="16.7109375" style="1" customWidth="1"/>
    <col min="3" max="3" width="4.57421875" style="2" customWidth="1"/>
    <col min="4" max="4" width="3.8515625" style="2" customWidth="1"/>
    <col min="5" max="5" width="3.421875" style="2" customWidth="1"/>
    <col min="6" max="6" width="6.421875" style="1" customWidth="1"/>
    <col min="7" max="7" width="4.7109375" style="1" customWidth="1"/>
    <col min="8" max="8" width="6.421875" style="1" customWidth="1"/>
    <col min="9" max="9" width="5.8515625" style="1" customWidth="1"/>
    <col min="10" max="10" width="5.7109375" style="1" customWidth="1"/>
    <col min="11" max="11" width="4.7109375" style="1" customWidth="1"/>
    <col min="12" max="12" width="5.00390625" style="1" customWidth="1"/>
    <col min="13" max="13" width="4.28125" style="1" customWidth="1"/>
    <col min="14" max="14" width="5.7109375" style="1" customWidth="1"/>
    <col min="15" max="15" width="6.00390625" style="1" customWidth="1"/>
    <col min="16" max="16" width="5.140625" style="61" customWidth="1"/>
    <col min="17" max="17" width="4.7109375" style="1" customWidth="1"/>
    <col min="18" max="18" width="4.7109375" style="47" customWidth="1"/>
    <col min="19" max="16384" width="9.140625" style="1" customWidth="1"/>
  </cols>
  <sheetData>
    <row r="1" spans="17:18" ht="12.75">
      <c r="Q1" s="143" t="s">
        <v>321</v>
      </c>
      <c r="R1" s="143"/>
    </row>
    <row r="2" spans="1:18" ht="15.75">
      <c r="A2" s="153" t="s">
        <v>307</v>
      </c>
      <c r="B2" s="153"/>
      <c r="C2" s="153"/>
      <c r="D2" s="144" t="s">
        <v>308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.75">
      <c r="A3" s="153" t="s">
        <v>309</v>
      </c>
      <c r="B3" s="153"/>
      <c r="D3" s="144" t="s">
        <v>310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6" ht="22.5" customHeight="1">
      <c r="A4" s="141"/>
      <c r="B4" s="141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5.75">
      <c r="A5" s="106"/>
      <c r="B5" s="144" t="s">
        <v>311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8" s="136" customFormat="1" ht="12.75">
      <c r="A6" s="145" t="s">
        <v>316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5:18" ht="31.5" customHeight="1">
      <c r="O7" s="161"/>
      <c r="P7" s="161"/>
      <c r="Q7" s="161"/>
      <c r="R7" s="161"/>
    </row>
    <row r="8" spans="1:18" ht="12.75" customHeight="1">
      <c r="A8" s="152" t="s">
        <v>0</v>
      </c>
      <c r="B8" s="152" t="s">
        <v>1</v>
      </c>
      <c r="C8" s="152" t="s">
        <v>4</v>
      </c>
      <c r="D8" s="152" t="s">
        <v>286</v>
      </c>
      <c r="E8" s="152"/>
      <c r="F8" s="152" t="s">
        <v>287</v>
      </c>
      <c r="G8" s="152"/>
      <c r="H8" s="152"/>
      <c r="I8" s="152"/>
      <c r="J8" s="152"/>
      <c r="K8" s="152"/>
      <c r="L8" s="152"/>
      <c r="M8" s="152"/>
      <c r="N8" s="152" t="s">
        <v>288</v>
      </c>
      <c r="O8" s="152"/>
      <c r="P8" s="152" t="s">
        <v>289</v>
      </c>
      <c r="Q8" s="152" t="s">
        <v>290</v>
      </c>
      <c r="R8" s="152"/>
    </row>
    <row r="9" spans="1:18" ht="30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3" ht="58.5" customHeight="1">
      <c r="A10" s="152"/>
      <c r="B10" s="152"/>
      <c r="C10" s="152"/>
      <c r="D10" s="62" t="s">
        <v>280</v>
      </c>
      <c r="E10" s="62" t="s">
        <v>12</v>
      </c>
      <c r="F10" s="62" t="s">
        <v>2</v>
      </c>
      <c r="G10" s="62" t="s">
        <v>3</v>
      </c>
      <c r="H10" s="62" t="s">
        <v>2</v>
      </c>
      <c r="I10" s="62" t="s">
        <v>3</v>
      </c>
      <c r="J10" s="62" t="s">
        <v>2</v>
      </c>
      <c r="K10" s="62" t="s">
        <v>3</v>
      </c>
      <c r="L10" s="62" t="s">
        <v>2</v>
      </c>
      <c r="M10" s="62" t="s">
        <v>3</v>
      </c>
      <c r="N10" s="62" t="s">
        <v>2</v>
      </c>
      <c r="O10" s="62" t="s">
        <v>3</v>
      </c>
      <c r="P10" s="152"/>
      <c r="Q10" s="46" t="s">
        <v>5</v>
      </c>
      <c r="R10" s="46" t="s">
        <v>6</v>
      </c>
      <c r="U10" s="107"/>
      <c r="V10" s="108"/>
      <c r="W10" s="109"/>
    </row>
    <row r="11" spans="1:18" ht="14.25" customHeight="1">
      <c r="A11" s="4">
        <v>1</v>
      </c>
      <c r="B11" s="30" t="s">
        <v>38</v>
      </c>
      <c r="C11" s="17">
        <v>12</v>
      </c>
      <c r="D11" s="17">
        <v>6</v>
      </c>
      <c r="E11" s="17">
        <v>2</v>
      </c>
      <c r="F11" s="146"/>
      <c r="G11" s="147"/>
      <c r="H11" s="146"/>
      <c r="I11" s="147"/>
      <c r="J11" s="146"/>
      <c r="K11" s="147"/>
      <c r="L11" s="146"/>
      <c r="M11" s="147"/>
      <c r="N11" s="146"/>
      <c r="O11" s="147"/>
      <c r="P11" s="118">
        <v>4</v>
      </c>
      <c r="Q11" s="119">
        <f>C11-R11</f>
        <v>4</v>
      </c>
      <c r="R11" s="119">
        <f>C11-D11-E11+P11</f>
        <v>8</v>
      </c>
    </row>
    <row r="12" spans="1:18" ht="14.25" customHeight="1">
      <c r="A12" s="20"/>
      <c r="B12" s="31"/>
      <c r="C12" s="12"/>
      <c r="D12" s="12"/>
      <c r="E12" s="12"/>
      <c r="F12" s="148" t="s">
        <v>13</v>
      </c>
      <c r="G12" s="148"/>
      <c r="H12" s="148" t="s">
        <v>14</v>
      </c>
      <c r="I12" s="148"/>
      <c r="J12" s="64"/>
      <c r="K12" s="64"/>
      <c r="L12" s="74"/>
      <c r="M12" s="74"/>
      <c r="N12" s="149" t="s">
        <v>13</v>
      </c>
      <c r="O12" s="149"/>
      <c r="P12" s="76"/>
      <c r="Q12" s="120"/>
      <c r="R12" s="120"/>
    </row>
    <row r="13" spans="1:21" ht="14.25" customHeight="1">
      <c r="A13" s="20"/>
      <c r="B13" s="63"/>
      <c r="C13" s="12"/>
      <c r="D13" s="12"/>
      <c r="E13" s="12"/>
      <c r="F13" s="79">
        <v>71.42</v>
      </c>
      <c r="G13" s="12">
        <v>86</v>
      </c>
      <c r="H13" s="12">
        <v>73.26</v>
      </c>
      <c r="I13" s="12">
        <v>72</v>
      </c>
      <c r="J13" s="79"/>
      <c r="K13" s="12"/>
      <c r="L13" s="31"/>
      <c r="M13" s="31"/>
      <c r="N13" s="68">
        <f>F13+H13</f>
        <v>144.68</v>
      </c>
      <c r="O13" s="55">
        <f>G13+I13</f>
        <v>158</v>
      </c>
      <c r="P13" s="76"/>
      <c r="Q13" s="120"/>
      <c r="R13" s="120"/>
      <c r="T13" s="137">
        <f>F13+H13</f>
        <v>144.68</v>
      </c>
      <c r="U13" s="137">
        <f>G13+I13</f>
        <v>158</v>
      </c>
    </row>
    <row r="14" spans="1:21" ht="14.25" customHeight="1">
      <c r="A14" s="20"/>
      <c r="B14" s="31"/>
      <c r="C14" s="12"/>
      <c r="D14" s="12"/>
      <c r="E14" s="12"/>
      <c r="F14" s="148" t="s">
        <v>7</v>
      </c>
      <c r="G14" s="148"/>
      <c r="H14" s="148" t="s">
        <v>8</v>
      </c>
      <c r="I14" s="148"/>
      <c r="J14" s="64"/>
      <c r="K14" s="64"/>
      <c r="L14" s="74"/>
      <c r="M14" s="74"/>
      <c r="N14" s="149" t="s">
        <v>14</v>
      </c>
      <c r="O14" s="149"/>
      <c r="P14" s="76"/>
      <c r="Q14" s="120"/>
      <c r="R14" s="120"/>
      <c r="T14" s="137" t="e">
        <f aca="true" t="shared" si="0" ref="T14:T77">F14+H14</f>
        <v>#VALUE!</v>
      </c>
      <c r="U14" s="137">
        <f aca="true" t="shared" si="1" ref="U14:U77">G14+I14</f>
        <v>0</v>
      </c>
    </row>
    <row r="15" spans="1:21" ht="14.25" customHeight="1">
      <c r="A15" s="20"/>
      <c r="B15" s="31"/>
      <c r="C15" s="12"/>
      <c r="D15" s="12"/>
      <c r="E15" s="12"/>
      <c r="F15" s="79">
        <v>89.73</v>
      </c>
      <c r="G15" s="12">
        <v>61</v>
      </c>
      <c r="H15" s="79">
        <v>82.56</v>
      </c>
      <c r="I15" s="12">
        <v>69</v>
      </c>
      <c r="J15" s="79"/>
      <c r="K15" s="12"/>
      <c r="L15" s="31"/>
      <c r="M15" s="31"/>
      <c r="N15" s="68">
        <f>F15+H15</f>
        <v>172.29000000000002</v>
      </c>
      <c r="O15" s="55">
        <f>G15+I15</f>
        <v>130</v>
      </c>
      <c r="P15" s="76"/>
      <c r="Q15" s="120"/>
      <c r="R15" s="120"/>
      <c r="T15" s="137">
        <f t="shared" si="0"/>
        <v>172.29000000000002</v>
      </c>
      <c r="U15" s="137">
        <f t="shared" si="1"/>
        <v>130</v>
      </c>
    </row>
    <row r="16" spans="1:21" ht="14.25" customHeight="1">
      <c r="A16" s="20"/>
      <c r="B16" s="31"/>
      <c r="C16" s="12"/>
      <c r="D16" s="12"/>
      <c r="E16" s="12"/>
      <c r="F16" s="148" t="s">
        <v>9</v>
      </c>
      <c r="G16" s="148"/>
      <c r="H16" s="148" t="s">
        <v>10</v>
      </c>
      <c r="I16" s="148"/>
      <c r="J16" s="64"/>
      <c r="K16" s="64"/>
      <c r="L16" s="74"/>
      <c r="M16" s="74"/>
      <c r="N16" s="149" t="s">
        <v>7</v>
      </c>
      <c r="O16" s="149"/>
      <c r="P16" s="76"/>
      <c r="Q16" s="120"/>
      <c r="R16" s="120"/>
      <c r="T16" s="137" t="e">
        <f t="shared" si="0"/>
        <v>#VALUE!</v>
      </c>
      <c r="U16" s="137">
        <f t="shared" si="1"/>
        <v>0</v>
      </c>
    </row>
    <row r="17" spans="1:21" ht="14.25" customHeight="1">
      <c r="A17" s="20"/>
      <c r="B17" s="31"/>
      <c r="C17" s="12"/>
      <c r="D17" s="12"/>
      <c r="E17" s="12"/>
      <c r="F17" s="79">
        <v>43.73</v>
      </c>
      <c r="G17" s="12">
        <v>87</v>
      </c>
      <c r="H17" s="79">
        <v>43.18</v>
      </c>
      <c r="I17" s="12">
        <v>108</v>
      </c>
      <c r="J17" s="79"/>
      <c r="K17" s="12"/>
      <c r="L17" s="31"/>
      <c r="M17" s="31"/>
      <c r="N17" s="68">
        <f>F17+H17</f>
        <v>86.91</v>
      </c>
      <c r="O17" s="55">
        <f>G17+I17</f>
        <v>195</v>
      </c>
      <c r="P17" s="76"/>
      <c r="Q17" s="120"/>
      <c r="R17" s="120"/>
      <c r="T17" s="137">
        <f t="shared" si="0"/>
        <v>86.91</v>
      </c>
      <c r="U17" s="137">
        <f t="shared" si="1"/>
        <v>195</v>
      </c>
    </row>
    <row r="18" spans="1:21" ht="14.25" customHeight="1">
      <c r="A18" s="20"/>
      <c r="B18" s="31"/>
      <c r="C18" s="12"/>
      <c r="D18" s="12"/>
      <c r="E18" s="12"/>
      <c r="F18" s="148" t="s">
        <v>16</v>
      </c>
      <c r="G18" s="148"/>
      <c r="H18" s="148" t="s">
        <v>17</v>
      </c>
      <c r="I18" s="148"/>
      <c r="J18" s="64"/>
      <c r="K18" s="64"/>
      <c r="L18" s="74"/>
      <c r="M18" s="74"/>
      <c r="N18" s="149" t="s">
        <v>8</v>
      </c>
      <c r="O18" s="149"/>
      <c r="P18" s="76"/>
      <c r="Q18" s="120"/>
      <c r="R18" s="120"/>
      <c r="T18" s="137" t="e">
        <f t="shared" si="0"/>
        <v>#VALUE!</v>
      </c>
      <c r="U18" s="137">
        <f t="shared" si="1"/>
        <v>0</v>
      </c>
    </row>
    <row r="19" spans="1:21" ht="14.25" customHeight="1">
      <c r="A19" s="18"/>
      <c r="B19" s="33"/>
      <c r="C19" s="19"/>
      <c r="D19" s="19"/>
      <c r="E19" s="19"/>
      <c r="F19" s="80">
        <v>28.84</v>
      </c>
      <c r="G19" s="19">
        <v>77</v>
      </c>
      <c r="H19" s="80">
        <v>37.62</v>
      </c>
      <c r="I19" s="19">
        <v>160</v>
      </c>
      <c r="J19" s="19"/>
      <c r="K19" s="19"/>
      <c r="L19" s="33"/>
      <c r="M19" s="33"/>
      <c r="N19" s="77">
        <f>F19+H19</f>
        <v>66.46</v>
      </c>
      <c r="O19" s="55">
        <f>G19+I19</f>
        <v>237</v>
      </c>
      <c r="P19" s="78"/>
      <c r="Q19" s="121"/>
      <c r="R19" s="121"/>
      <c r="T19" s="137">
        <f t="shared" si="0"/>
        <v>66.46</v>
      </c>
      <c r="U19" s="137">
        <f t="shared" si="1"/>
        <v>237</v>
      </c>
    </row>
    <row r="20" spans="1:21" ht="14.25" customHeight="1">
      <c r="A20" s="4">
        <v>2</v>
      </c>
      <c r="B20" s="30" t="s">
        <v>39</v>
      </c>
      <c r="C20" s="17">
        <v>12</v>
      </c>
      <c r="D20" s="17">
        <v>3</v>
      </c>
      <c r="E20" s="17">
        <v>1</v>
      </c>
      <c r="F20" s="146"/>
      <c r="G20" s="147"/>
      <c r="H20" s="146"/>
      <c r="I20" s="147"/>
      <c r="J20" s="146"/>
      <c r="K20" s="147"/>
      <c r="L20" s="146"/>
      <c r="M20" s="147"/>
      <c r="N20" s="146"/>
      <c r="O20" s="147"/>
      <c r="P20" s="118">
        <v>2</v>
      </c>
      <c r="Q20" s="119">
        <f>C20-R20</f>
        <v>2</v>
      </c>
      <c r="R20" s="119">
        <f>C20-D20-E20+P20</f>
        <v>10</v>
      </c>
      <c r="T20" s="137">
        <f t="shared" si="0"/>
        <v>0</v>
      </c>
      <c r="U20" s="137">
        <f t="shared" si="1"/>
        <v>0</v>
      </c>
    </row>
    <row r="21" spans="1:21" ht="14.25" customHeight="1">
      <c r="A21" s="20"/>
      <c r="B21" s="31" t="s">
        <v>40</v>
      </c>
      <c r="C21" s="12"/>
      <c r="D21" s="12"/>
      <c r="E21" s="12"/>
      <c r="F21" s="148" t="s">
        <v>41</v>
      </c>
      <c r="G21" s="148"/>
      <c r="H21" s="148" t="s">
        <v>14</v>
      </c>
      <c r="I21" s="148"/>
      <c r="J21" s="64"/>
      <c r="K21" s="64"/>
      <c r="L21" s="74"/>
      <c r="M21" s="74"/>
      <c r="N21" s="149" t="s">
        <v>13</v>
      </c>
      <c r="O21" s="149"/>
      <c r="P21" s="76"/>
      <c r="Q21" s="120"/>
      <c r="R21" s="120"/>
      <c r="T21" s="137" t="e">
        <f t="shared" si="0"/>
        <v>#VALUE!</v>
      </c>
      <c r="U21" s="137">
        <f t="shared" si="1"/>
        <v>0</v>
      </c>
    </row>
    <row r="22" spans="1:21" ht="14.25" customHeight="1">
      <c r="A22" s="20"/>
      <c r="B22" s="63"/>
      <c r="C22" s="12"/>
      <c r="D22" s="12"/>
      <c r="E22" s="12"/>
      <c r="F22" s="79">
        <v>148.4</v>
      </c>
      <c r="G22" s="12">
        <v>64</v>
      </c>
      <c r="H22" s="12">
        <v>367.2</v>
      </c>
      <c r="I22" s="12">
        <v>74</v>
      </c>
      <c r="J22" s="79"/>
      <c r="K22" s="12"/>
      <c r="L22" s="31"/>
      <c r="M22" s="31"/>
      <c r="N22" s="68">
        <f>F22+H22</f>
        <v>515.6</v>
      </c>
      <c r="O22" s="55">
        <f>G22+I22</f>
        <v>138</v>
      </c>
      <c r="P22" s="76"/>
      <c r="Q22" s="120"/>
      <c r="R22" s="120"/>
      <c r="T22" s="137">
        <f t="shared" si="0"/>
        <v>515.6</v>
      </c>
      <c r="U22" s="137">
        <f t="shared" si="1"/>
        <v>138</v>
      </c>
    </row>
    <row r="23" spans="1:21" ht="14.25" customHeight="1">
      <c r="A23" s="20"/>
      <c r="B23" s="31"/>
      <c r="C23" s="12"/>
      <c r="D23" s="12"/>
      <c r="E23" s="12"/>
      <c r="F23" s="148" t="s">
        <v>8</v>
      </c>
      <c r="G23" s="148"/>
      <c r="H23" s="148" t="s">
        <v>42</v>
      </c>
      <c r="I23" s="148"/>
      <c r="J23" s="64"/>
      <c r="K23" s="64"/>
      <c r="L23" s="74"/>
      <c r="M23" s="74"/>
      <c r="N23" s="149" t="s">
        <v>14</v>
      </c>
      <c r="O23" s="149"/>
      <c r="P23" s="76"/>
      <c r="Q23" s="120"/>
      <c r="R23" s="120"/>
      <c r="T23" s="137" t="e">
        <f t="shared" si="0"/>
        <v>#VALUE!</v>
      </c>
      <c r="U23" s="137">
        <f t="shared" si="1"/>
        <v>0</v>
      </c>
    </row>
    <row r="24" spans="1:21" ht="14.25" customHeight="1">
      <c r="A24" s="18"/>
      <c r="B24" s="33"/>
      <c r="C24" s="19"/>
      <c r="D24" s="19"/>
      <c r="E24" s="19"/>
      <c r="F24" s="80">
        <v>126</v>
      </c>
      <c r="G24" s="19">
        <v>81</v>
      </c>
      <c r="H24" s="80">
        <v>379.4</v>
      </c>
      <c r="I24" s="19">
        <v>164</v>
      </c>
      <c r="J24" s="80"/>
      <c r="K24" s="19"/>
      <c r="L24" s="33"/>
      <c r="M24" s="33"/>
      <c r="N24" s="77">
        <f>F24+H24</f>
        <v>505.4</v>
      </c>
      <c r="O24" s="55">
        <f>G24+I24</f>
        <v>245</v>
      </c>
      <c r="P24" s="78"/>
      <c r="Q24" s="121"/>
      <c r="R24" s="121"/>
      <c r="T24" s="137">
        <f t="shared" si="0"/>
        <v>505.4</v>
      </c>
      <c r="U24" s="137">
        <f t="shared" si="1"/>
        <v>245</v>
      </c>
    </row>
    <row r="25" spans="1:21" ht="14.25" customHeight="1">
      <c r="A25" s="4">
        <v>3</v>
      </c>
      <c r="B25" s="30" t="s">
        <v>43</v>
      </c>
      <c r="C25" s="17">
        <v>10</v>
      </c>
      <c r="D25" s="17">
        <v>3</v>
      </c>
      <c r="E25" s="17">
        <v>4</v>
      </c>
      <c r="F25" s="146"/>
      <c r="G25" s="147"/>
      <c r="H25" s="146"/>
      <c r="I25" s="147"/>
      <c r="J25" s="146"/>
      <c r="K25" s="147"/>
      <c r="L25" s="146"/>
      <c r="M25" s="147"/>
      <c r="N25" s="146"/>
      <c r="O25" s="147"/>
      <c r="P25" s="118">
        <v>3</v>
      </c>
      <c r="Q25" s="119">
        <f>C25-R25</f>
        <v>4</v>
      </c>
      <c r="R25" s="119">
        <f>C25-D25-E25+P25</f>
        <v>6</v>
      </c>
      <c r="T25" s="137">
        <f t="shared" si="0"/>
        <v>0</v>
      </c>
      <c r="U25" s="137">
        <f t="shared" si="1"/>
        <v>0</v>
      </c>
    </row>
    <row r="26" spans="1:21" ht="14.25" customHeight="1">
      <c r="A26" s="20"/>
      <c r="B26" s="31"/>
      <c r="C26" s="12"/>
      <c r="D26" s="12"/>
      <c r="E26" s="12"/>
      <c r="F26" s="148" t="s">
        <v>13</v>
      </c>
      <c r="G26" s="148"/>
      <c r="H26" s="148" t="s">
        <v>14</v>
      </c>
      <c r="I26" s="148"/>
      <c r="J26" s="64"/>
      <c r="K26" s="64"/>
      <c r="L26" s="74"/>
      <c r="M26" s="74"/>
      <c r="N26" s="149" t="s">
        <v>13</v>
      </c>
      <c r="O26" s="149"/>
      <c r="P26" s="76"/>
      <c r="Q26" s="120"/>
      <c r="R26" s="120"/>
      <c r="T26" s="137" t="e">
        <f t="shared" si="0"/>
        <v>#VALUE!</v>
      </c>
      <c r="U26" s="137">
        <f t="shared" si="1"/>
        <v>0</v>
      </c>
    </row>
    <row r="27" spans="1:21" ht="14.25" customHeight="1">
      <c r="A27" s="20"/>
      <c r="B27" s="63"/>
      <c r="C27" s="12"/>
      <c r="D27" s="12"/>
      <c r="E27" s="12"/>
      <c r="F27" s="79">
        <v>37.34</v>
      </c>
      <c r="G27" s="12">
        <v>54</v>
      </c>
      <c r="H27" s="12">
        <v>55.53</v>
      </c>
      <c r="I27" s="12">
        <v>197</v>
      </c>
      <c r="J27" s="79"/>
      <c r="K27" s="12"/>
      <c r="L27" s="31"/>
      <c r="M27" s="31"/>
      <c r="N27" s="68">
        <f>F27+H27</f>
        <v>92.87</v>
      </c>
      <c r="O27" s="55">
        <f>G27+I27</f>
        <v>251</v>
      </c>
      <c r="P27" s="76"/>
      <c r="Q27" s="120"/>
      <c r="R27" s="120"/>
      <c r="T27" s="137">
        <f t="shared" si="0"/>
        <v>92.87</v>
      </c>
      <c r="U27" s="137">
        <f t="shared" si="1"/>
        <v>251</v>
      </c>
    </row>
    <row r="28" spans="1:21" ht="14.25" customHeight="1">
      <c r="A28" s="20"/>
      <c r="B28" s="31"/>
      <c r="C28" s="12"/>
      <c r="D28" s="12"/>
      <c r="E28" s="12"/>
      <c r="F28" s="148" t="s">
        <v>8</v>
      </c>
      <c r="G28" s="148"/>
      <c r="H28" s="148" t="s">
        <v>9</v>
      </c>
      <c r="I28" s="148"/>
      <c r="J28" s="64"/>
      <c r="K28" s="64"/>
      <c r="L28" s="74"/>
      <c r="M28" s="74"/>
      <c r="N28" s="149" t="s">
        <v>14</v>
      </c>
      <c r="O28" s="149"/>
      <c r="P28" s="76"/>
      <c r="Q28" s="120"/>
      <c r="R28" s="120"/>
      <c r="T28" s="137" t="e">
        <f t="shared" si="0"/>
        <v>#VALUE!</v>
      </c>
      <c r="U28" s="137">
        <f t="shared" si="1"/>
        <v>0</v>
      </c>
    </row>
    <row r="29" spans="1:21" ht="14.25" customHeight="1">
      <c r="A29" s="20"/>
      <c r="B29" s="31"/>
      <c r="C29" s="12"/>
      <c r="D29" s="12"/>
      <c r="E29" s="12"/>
      <c r="F29" s="79">
        <v>51.37</v>
      </c>
      <c r="G29" s="12">
        <v>103</v>
      </c>
      <c r="H29" s="79">
        <v>63.87</v>
      </c>
      <c r="I29" s="12">
        <v>104</v>
      </c>
      <c r="J29" s="79"/>
      <c r="K29" s="12"/>
      <c r="L29" s="31"/>
      <c r="M29" s="31"/>
      <c r="N29" s="68">
        <f>F29+H29</f>
        <v>115.24</v>
      </c>
      <c r="O29" s="55">
        <f>G29+I29</f>
        <v>207</v>
      </c>
      <c r="P29" s="76"/>
      <c r="Q29" s="120"/>
      <c r="R29" s="120"/>
      <c r="T29" s="137">
        <f t="shared" si="0"/>
        <v>115.24</v>
      </c>
      <c r="U29" s="137">
        <f t="shared" si="1"/>
        <v>207</v>
      </c>
    </row>
    <row r="30" spans="1:21" ht="14.25" customHeight="1">
      <c r="A30" s="20"/>
      <c r="B30" s="31"/>
      <c r="C30" s="12"/>
      <c r="D30" s="12"/>
      <c r="E30" s="12"/>
      <c r="F30" s="148" t="s">
        <v>16</v>
      </c>
      <c r="G30" s="148"/>
      <c r="H30" s="148" t="s">
        <v>17</v>
      </c>
      <c r="I30" s="148"/>
      <c r="J30" s="148" t="s">
        <v>10</v>
      </c>
      <c r="K30" s="148"/>
      <c r="L30" s="74"/>
      <c r="M30" s="74"/>
      <c r="N30" s="149" t="s">
        <v>8</v>
      </c>
      <c r="O30" s="149"/>
      <c r="P30" s="76"/>
      <c r="Q30" s="120"/>
      <c r="R30" s="120"/>
      <c r="T30" s="137" t="e">
        <f t="shared" si="0"/>
        <v>#VALUE!</v>
      </c>
      <c r="U30" s="137">
        <f t="shared" si="1"/>
        <v>0</v>
      </c>
    </row>
    <row r="31" spans="1:21" ht="14.25" customHeight="1">
      <c r="A31" s="18"/>
      <c r="B31" s="33"/>
      <c r="C31" s="19"/>
      <c r="D31" s="19"/>
      <c r="E31" s="19"/>
      <c r="F31" s="80">
        <v>90.54</v>
      </c>
      <c r="G31" s="19">
        <v>76</v>
      </c>
      <c r="H31" s="80">
        <v>97.3</v>
      </c>
      <c r="I31" s="19">
        <v>73</v>
      </c>
      <c r="J31" s="80">
        <v>76.94</v>
      </c>
      <c r="K31" s="19">
        <v>129</v>
      </c>
      <c r="L31" s="33"/>
      <c r="M31" s="33"/>
      <c r="N31" s="77">
        <f>F31+H31+J31</f>
        <v>264.78</v>
      </c>
      <c r="O31" s="55">
        <f>G31+I31+K31</f>
        <v>278</v>
      </c>
      <c r="P31" s="78"/>
      <c r="Q31" s="121"/>
      <c r="R31" s="121"/>
      <c r="T31" s="137">
        <f>F31+H31+J31</f>
        <v>264.78</v>
      </c>
      <c r="U31" s="137">
        <f>G31+I31+K31</f>
        <v>278</v>
      </c>
    </row>
    <row r="32" spans="1:21" ht="14.25" customHeight="1">
      <c r="A32" s="4">
        <v>4</v>
      </c>
      <c r="B32" s="30" t="s">
        <v>44</v>
      </c>
      <c r="C32" s="17">
        <v>7</v>
      </c>
      <c r="D32" s="17">
        <v>4</v>
      </c>
      <c r="E32" s="17">
        <v>2</v>
      </c>
      <c r="F32" s="146"/>
      <c r="G32" s="147"/>
      <c r="H32" s="146"/>
      <c r="I32" s="147"/>
      <c r="J32" s="146"/>
      <c r="K32" s="147"/>
      <c r="L32" s="146"/>
      <c r="M32" s="147"/>
      <c r="N32" s="146"/>
      <c r="O32" s="147"/>
      <c r="P32" s="118">
        <v>3</v>
      </c>
      <c r="Q32" s="119">
        <f>C32-R32</f>
        <v>3</v>
      </c>
      <c r="R32" s="119">
        <f>C32-D32-E32+P32</f>
        <v>4</v>
      </c>
      <c r="T32" s="137">
        <f t="shared" si="0"/>
        <v>0</v>
      </c>
      <c r="U32" s="137">
        <f t="shared" si="1"/>
        <v>0</v>
      </c>
    </row>
    <row r="33" spans="1:21" ht="14.25" customHeight="1">
      <c r="A33" s="20"/>
      <c r="B33" s="31"/>
      <c r="C33" s="12"/>
      <c r="D33" s="12"/>
      <c r="E33" s="12"/>
      <c r="F33" s="148" t="s">
        <v>14</v>
      </c>
      <c r="G33" s="148"/>
      <c r="H33" s="148" t="s">
        <v>7</v>
      </c>
      <c r="I33" s="148"/>
      <c r="J33" s="64"/>
      <c r="K33" s="64"/>
      <c r="L33" s="74"/>
      <c r="M33" s="74"/>
      <c r="N33" s="149" t="s">
        <v>14</v>
      </c>
      <c r="O33" s="149"/>
      <c r="P33" s="76"/>
      <c r="Q33" s="120"/>
      <c r="R33" s="120"/>
      <c r="T33" s="137" t="e">
        <f t="shared" si="0"/>
        <v>#VALUE!</v>
      </c>
      <c r="U33" s="137">
        <f t="shared" si="1"/>
        <v>0</v>
      </c>
    </row>
    <row r="34" spans="1:21" ht="14.25" customHeight="1">
      <c r="A34" s="20"/>
      <c r="B34" s="63"/>
      <c r="C34" s="12"/>
      <c r="D34" s="12"/>
      <c r="E34" s="12"/>
      <c r="F34" s="79">
        <v>140.5</v>
      </c>
      <c r="G34" s="12">
        <v>80</v>
      </c>
      <c r="H34" s="12">
        <v>167.7</v>
      </c>
      <c r="I34" s="12">
        <v>87</v>
      </c>
      <c r="J34" s="79"/>
      <c r="K34" s="12"/>
      <c r="L34" s="31"/>
      <c r="M34" s="31"/>
      <c r="N34" s="68">
        <f>F34+H34</f>
        <v>308.2</v>
      </c>
      <c r="O34" s="55">
        <f>G34+I34</f>
        <v>167</v>
      </c>
      <c r="P34" s="76"/>
      <c r="Q34" s="120"/>
      <c r="R34" s="120"/>
      <c r="T34" s="137">
        <f t="shared" si="0"/>
        <v>308.2</v>
      </c>
      <c r="U34" s="137">
        <f t="shared" si="1"/>
        <v>167</v>
      </c>
    </row>
    <row r="35" spans="1:21" ht="14.25" customHeight="1">
      <c r="A35" s="20"/>
      <c r="B35" s="31"/>
      <c r="C35" s="12"/>
      <c r="D35" s="12"/>
      <c r="E35" s="12"/>
      <c r="F35" s="148" t="s">
        <v>9</v>
      </c>
      <c r="G35" s="148"/>
      <c r="H35" s="148" t="s">
        <v>8</v>
      </c>
      <c r="I35" s="148"/>
      <c r="J35" s="64"/>
      <c r="K35" s="64"/>
      <c r="L35" s="74"/>
      <c r="M35" s="74"/>
      <c r="N35" s="149" t="s">
        <v>7</v>
      </c>
      <c r="O35" s="149"/>
      <c r="P35" s="76"/>
      <c r="Q35" s="120"/>
      <c r="R35" s="120"/>
      <c r="T35" s="137" t="e">
        <f t="shared" si="0"/>
        <v>#VALUE!</v>
      </c>
      <c r="U35" s="137">
        <f t="shared" si="1"/>
        <v>0</v>
      </c>
    </row>
    <row r="36" spans="1:21" ht="14.25" customHeight="1">
      <c r="A36" s="20"/>
      <c r="B36" s="31"/>
      <c r="C36" s="12"/>
      <c r="D36" s="12"/>
      <c r="E36" s="12"/>
      <c r="F36" s="79">
        <v>256.85</v>
      </c>
      <c r="G36" s="12">
        <v>94</v>
      </c>
      <c r="H36" s="79">
        <v>69</v>
      </c>
      <c r="I36" s="12">
        <v>153</v>
      </c>
      <c r="J36" s="79"/>
      <c r="K36" s="12"/>
      <c r="L36" s="31"/>
      <c r="M36" s="31"/>
      <c r="N36" s="68">
        <f>F36+H36</f>
        <v>325.85</v>
      </c>
      <c r="O36" s="55">
        <f>G36+I36</f>
        <v>247</v>
      </c>
      <c r="P36" s="76"/>
      <c r="Q36" s="120"/>
      <c r="R36" s="120"/>
      <c r="T36" s="137">
        <f t="shared" si="0"/>
        <v>325.85</v>
      </c>
      <c r="U36" s="137">
        <f t="shared" si="1"/>
        <v>247</v>
      </c>
    </row>
    <row r="37" spans="1:21" ht="14.25" customHeight="1">
      <c r="A37" s="20"/>
      <c r="B37" s="31"/>
      <c r="C37" s="12"/>
      <c r="D37" s="12"/>
      <c r="E37" s="12"/>
      <c r="F37" s="148" t="s">
        <v>10</v>
      </c>
      <c r="G37" s="148"/>
      <c r="H37" s="148" t="s">
        <v>16</v>
      </c>
      <c r="I37" s="148"/>
      <c r="J37" s="64"/>
      <c r="K37" s="64"/>
      <c r="L37" s="74"/>
      <c r="M37" s="74"/>
      <c r="N37" s="149" t="s">
        <v>8</v>
      </c>
      <c r="O37" s="149"/>
      <c r="P37" s="76"/>
      <c r="Q37" s="120"/>
      <c r="R37" s="120"/>
      <c r="T37" s="137" t="e">
        <f t="shared" si="0"/>
        <v>#VALUE!</v>
      </c>
      <c r="U37" s="137">
        <f t="shared" si="1"/>
        <v>0</v>
      </c>
    </row>
    <row r="38" spans="1:21" ht="14.25" customHeight="1">
      <c r="A38" s="18"/>
      <c r="B38" s="33"/>
      <c r="C38" s="19"/>
      <c r="D38" s="19"/>
      <c r="E38" s="19"/>
      <c r="F38" s="80">
        <v>36.43</v>
      </c>
      <c r="G38" s="19">
        <v>88</v>
      </c>
      <c r="H38" s="80">
        <v>97.7</v>
      </c>
      <c r="I38" s="19">
        <v>115</v>
      </c>
      <c r="J38" s="19"/>
      <c r="K38" s="19"/>
      <c r="L38" s="33"/>
      <c r="M38" s="33"/>
      <c r="N38" s="77">
        <f>F38+H38</f>
        <v>134.13</v>
      </c>
      <c r="O38" s="55">
        <f>G38+I38</f>
        <v>203</v>
      </c>
      <c r="P38" s="78"/>
      <c r="Q38" s="121"/>
      <c r="R38" s="121"/>
      <c r="T38" s="137">
        <f t="shared" si="0"/>
        <v>134.13</v>
      </c>
      <c r="U38" s="137">
        <f t="shared" si="1"/>
        <v>203</v>
      </c>
    </row>
    <row r="39" spans="1:21" ht="14.25" customHeight="1">
      <c r="A39" s="4">
        <v>5</v>
      </c>
      <c r="B39" s="30" t="s">
        <v>50</v>
      </c>
      <c r="C39" s="17">
        <v>10</v>
      </c>
      <c r="D39" s="17">
        <v>3</v>
      </c>
      <c r="E39" s="17">
        <v>6</v>
      </c>
      <c r="F39" s="146"/>
      <c r="G39" s="147"/>
      <c r="H39" s="146"/>
      <c r="I39" s="147"/>
      <c r="J39" s="146"/>
      <c r="K39" s="147"/>
      <c r="L39" s="146"/>
      <c r="M39" s="147"/>
      <c r="N39" s="146"/>
      <c r="O39" s="147"/>
      <c r="P39" s="118">
        <v>4</v>
      </c>
      <c r="Q39" s="119">
        <f>C39-R39</f>
        <v>5</v>
      </c>
      <c r="R39" s="119">
        <f>C39-D39-E39+P39</f>
        <v>5</v>
      </c>
      <c r="T39" s="137">
        <f t="shared" si="0"/>
        <v>0</v>
      </c>
      <c r="U39" s="137">
        <f t="shared" si="1"/>
        <v>0</v>
      </c>
    </row>
    <row r="40" spans="1:21" ht="14.25" customHeight="1">
      <c r="A40" s="20"/>
      <c r="B40" s="31"/>
      <c r="C40" s="12"/>
      <c r="D40" s="12"/>
      <c r="E40" s="12"/>
      <c r="F40" s="148" t="s">
        <v>13</v>
      </c>
      <c r="G40" s="148"/>
      <c r="H40" s="148" t="s">
        <v>14</v>
      </c>
      <c r="I40" s="148"/>
      <c r="J40" s="64"/>
      <c r="K40" s="64"/>
      <c r="L40" s="74"/>
      <c r="M40" s="74"/>
      <c r="N40" s="149" t="s">
        <v>13</v>
      </c>
      <c r="O40" s="149"/>
      <c r="P40" s="76"/>
      <c r="Q40" s="120"/>
      <c r="R40" s="120"/>
      <c r="T40" s="137" t="e">
        <f t="shared" si="0"/>
        <v>#VALUE!</v>
      </c>
      <c r="U40" s="137">
        <f t="shared" si="1"/>
        <v>0</v>
      </c>
    </row>
    <row r="41" spans="1:21" ht="14.25" customHeight="1">
      <c r="A41" s="20"/>
      <c r="B41" s="31"/>
      <c r="C41" s="12"/>
      <c r="D41" s="12"/>
      <c r="E41" s="12"/>
      <c r="F41" s="12">
        <v>58.8</v>
      </c>
      <c r="G41" s="12">
        <v>170</v>
      </c>
      <c r="H41" s="12">
        <v>62.4</v>
      </c>
      <c r="I41" s="12">
        <v>131</v>
      </c>
      <c r="J41" s="12"/>
      <c r="K41" s="12"/>
      <c r="L41" s="31"/>
      <c r="M41" s="31"/>
      <c r="N41" s="68">
        <f>F41+H41</f>
        <v>121.19999999999999</v>
      </c>
      <c r="O41" s="55">
        <f>G41+I41</f>
        <v>301</v>
      </c>
      <c r="P41" s="76"/>
      <c r="Q41" s="120"/>
      <c r="R41" s="120"/>
      <c r="T41" s="137">
        <f t="shared" si="0"/>
        <v>121.19999999999999</v>
      </c>
      <c r="U41" s="137">
        <f t="shared" si="1"/>
        <v>301</v>
      </c>
    </row>
    <row r="42" spans="1:21" ht="14.25" customHeight="1">
      <c r="A42" s="20"/>
      <c r="B42" s="31"/>
      <c r="C42" s="12"/>
      <c r="D42" s="12"/>
      <c r="E42" s="12"/>
      <c r="F42" s="148" t="s">
        <v>7</v>
      </c>
      <c r="G42" s="148"/>
      <c r="H42" s="148" t="s">
        <v>8</v>
      </c>
      <c r="I42" s="148"/>
      <c r="J42" s="64"/>
      <c r="K42" s="64"/>
      <c r="L42" s="74"/>
      <c r="M42" s="74"/>
      <c r="N42" s="149" t="s">
        <v>14</v>
      </c>
      <c r="O42" s="149"/>
      <c r="P42" s="76"/>
      <c r="Q42" s="120"/>
      <c r="R42" s="120"/>
      <c r="T42" s="137" t="e">
        <f t="shared" si="0"/>
        <v>#VALUE!</v>
      </c>
      <c r="U42" s="137">
        <f t="shared" si="1"/>
        <v>0</v>
      </c>
    </row>
    <row r="43" spans="1:21" ht="14.25" customHeight="1">
      <c r="A43" s="20"/>
      <c r="B43" s="63"/>
      <c r="C43" s="12"/>
      <c r="D43" s="12"/>
      <c r="E43" s="12"/>
      <c r="F43" s="79">
        <v>92</v>
      </c>
      <c r="G43" s="12">
        <v>79</v>
      </c>
      <c r="H43" s="12">
        <v>245.1</v>
      </c>
      <c r="I43" s="12">
        <v>118</v>
      </c>
      <c r="J43" s="12"/>
      <c r="K43" s="12"/>
      <c r="L43" s="31"/>
      <c r="M43" s="31"/>
      <c r="N43" s="68">
        <f>F43+H43</f>
        <v>337.1</v>
      </c>
      <c r="O43" s="55">
        <f>G43+I43</f>
        <v>197</v>
      </c>
      <c r="P43" s="76"/>
      <c r="Q43" s="120"/>
      <c r="R43" s="120"/>
      <c r="T43" s="137">
        <f t="shared" si="0"/>
        <v>337.1</v>
      </c>
      <c r="U43" s="137">
        <f t="shared" si="1"/>
        <v>197</v>
      </c>
    </row>
    <row r="44" spans="1:21" ht="14.25" customHeight="1">
      <c r="A44" s="20"/>
      <c r="B44" s="31"/>
      <c r="C44" s="12"/>
      <c r="D44" s="12"/>
      <c r="E44" s="12"/>
      <c r="F44" s="148" t="s">
        <v>9</v>
      </c>
      <c r="G44" s="148"/>
      <c r="H44" s="148" t="s">
        <v>10</v>
      </c>
      <c r="I44" s="148"/>
      <c r="J44" s="64"/>
      <c r="K44" s="64"/>
      <c r="L44" s="74"/>
      <c r="M44" s="74"/>
      <c r="N44" s="149" t="s">
        <v>7</v>
      </c>
      <c r="O44" s="149"/>
      <c r="P44" s="76"/>
      <c r="Q44" s="120"/>
      <c r="R44" s="120"/>
      <c r="T44" s="137" t="e">
        <f t="shared" si="0"/>
        <v>#VALUE!</v>
      </c>
      <c r="U44" s="137">
        <f t="shared" si="1"/>
        <v>0</v>
      </c>
    </row>
    <row r="45" spans="1:21" ht="14.25" customHeight="1">
      <c r="A45" s="20"/>
      <c r="B45" s="31"/>
      <c r="C45" s="12"/>
      <c r="D45" s="12"/>
      <c r="E45" s="12"/>
      <c r="F45" s="12">
        <v>198.6</v>
      </c>
      <c r="G45" s="12">
        <v>139</v>
      </c>
      <c r="H45" s="12">
        <v>67.2</v>
      </c>
      <c r="I45" s="12">
        <v>174</v>
      </c>
      <c r="J45" s="12"/>
      <c r="K45" s="12"/>
      <c r="L45" s="31"/>
      <c r="M45" s="31"/>
      <c r="N45" s="68">
        <f>F45+H45</f>
        <v>265.8</v>
      </c>
      <c r="O45" s="55">
        <f>G45+I45</f>
        <v>313</v>
      </c>
      <c r="P45" s="76"/>
      <c r="Q45" s="120"/>
      <c r="R45" s="120"/>
      <c r="T45" s="137">
        <f t="shared" si="0"/>
        <v>265.8</v>
      </c>
      <c r="U45" s="137">
        <f t="shared" si="1"/>
        <v>313</v>
      </c>
    </row>
    <row r="46" spans="1:21" ht="14.25" customHeight="1">
      <c r="A46" s="20"/>
      <c r="B46" s="31"/>
      <c r="C46" s="12"/>
      <c r="D46" s="12"/>
      <c r="E46" s="12"/>
      <c r="F46" s="148" t="s">
        <v>16</v>
      </c>
      <c r="G46" s="148"/>
      <c r="H46" s="148" t="s">
        <v>17</v>
      </c>
      <c r="I46" s="148"/>
      <c r="J46" s="148" t="s">
        <v>19</v>
      </c>
      <c r="K46" s="148"/>
      <c r="L46" s="74"/>
      <c r="M46" s="74"/>
      <c r="N46" s="149" t="s">
        <v>8</v>
      </c>
      <c r="O46" s="149"/>
      <c r="P46" s="76"/>
      <c r="Q46" s="120"/>
      <c r="R46" s="120"/>
      <c r="T46" s="137" t="e">
        <f t="shared" si="0"/>
        <v>#VALUE!</v>
      </c>
      <c r="U46" s="137">
        <f t="shared" si="1"/>
        <v>0</v>
      </c>
    </row>
    <row r="47" spans="1:21" ht="14.25" customHeight="1">
      <c r="A47" s="19"/>
      <c r="B47" s="33"/>
      <c r="C47" s="19"/>
      <c r="D47" s="19"/>
      <c r="E47" s="19"/>
      <c r="F47" s="19">
        <v>10.9</v>
      </c>
      <c r="G47" s="19">
        <v>85</v>
      </c>
      <c r="H47" s="80">
        <v>9.7</v>
      </c>
      <c r="I47" s="19">
        <v>92</v>
      </c>
      <c r="J47" s="80">
        <v>59</v>
      </c>
      <c r="K47" s="19">
        <v>121</v>
      </c>
      <c r="L47" s="33"/>
      <c r="M47" s="33"/>
      <c r="N47" s="77">
        <f>F47+H47+J47</f>
        <v>79.6</v>
      </c>
      <c r="O47" s="55">
        <f>G47+I47+K47</f>
        <v>298</v>
      </c>
      <c r="P47" s="78"/>
      <c r="Q47" s="121"/>
      <c r="R47" s="121"/>
      <c r="T47" s="137">
        <f>F47+H47+J47</f>
        <v>79.6</v>
      </c>
      <c r="U47" s="137">
        <f>G47+I47+K47</f>
        <v>298</v>
      </c>
    </row>
    <row r="48" spans="1:21" ht="14.25" customHeight="1">
      <c r="A48" s="4">
        <v>6</v>
      </c>
      <c r="B48" s="30" t="s">
        <v>54</v>
      </c>
      <c r="C48" s="17">
        <v>10</v>
      </c>
      <c r="D48" s="17">
        <v>4</v>
      </c>
      <c r="E48" s="17">
        <v>2</v>
      </c>
      <c r="F48" s="146"/>
      <c r="G48" s="147"/>
      <c r="H48" s="146"/>
      <c r="I48" s="147"/>
      <c r="J48" s="146"/>
      <c r="K48" s="147"/>
      <c r="L48" s="146"/>
      <c r="M48" s="147"/>
      <c r="N48" s="146"/>
      <c r="O48" s="147"/>
      <c r="P48" s="118">
        <v>3</v>
      </c>
      <c r="Q48" s="119">
        <f>C48-R48</f>
        <v>3</v>
      </c>
      <c r="R48" s="119">
        <f>C48-D48-E48+P48</f>
        <v>7</v>
      </c>
      <c r="T48" s="137">
        <f t="shared" si="0"/>
        <v>0</v>
      </c>
      <c r="U48" s="137">
        <f t="shared" si="1"/>
        <v>0</v>
      </c>
    </row>
    <row r="49" spans="1:21" ht="14.25" customHeight="1">
      <c r="A49" s="20"/>
      <c r="B49" s="31"/>
      <c r="C49" s="12"/>
      <c r="D49" s="12"/>
      <c r="E49" s="12"/>
      <c r="F49" s="148" t="s">
        <v>14</v>
      </c>
      <c r="G49" s="148"/>
      <c r="H49" s="148" t="s">
        <v>13</v>
      </c>
      <c r="I49" s="148"/>
      <c r="J49" s="64"/>
      <c r="K49" s="64"/>
      <c r="L49" s="74"/>
      <c r="M49" s="74"/>
      <c r="N49" s="149" t="s">
        <v>13</v>
      </c>
      <c r="O49" s="149"/>
      <c r="P49" s="76"/>
      <c r="Q49" s="120"/>
      <c r="R49" s="120"/>
      <c r="T49" s="137" t="e">
        <f t="shared" si="0"/>
        <v>#VALUE!</v>
      </c>
      <c r="U49" s="137">
        <f t="shared" si="1"/>
        <v>0</v>
      </c>
    </row>
    <row r="50" spans="1:21" ht="14.25" customHeight="1">
      <c r="A50" s="20"/>
      <c r="B50" s="63"/>
      <c r="C50" s="12"/>
      <c r="D50" s="12"/>
      <c r="E50" s="12"/>
      <c r="F50" s="12">
        <v>24.07</v>
      </c>
      <c r="G50" s="12">
        <v>85</v>
      </c>
      <c r="H50" s="79">
        <v>27.73</v>
      </c>
      <c r="I50" s="12">
        <v>117</v>
      </c>
      <c r="J50" s="12"/>
      <c r="K50" s="12"/>
      <c r="L50" s="31"/>
      <c r="M50" s="31"/>
      <c r="N50" s="68">
        <f>F50+H50</f>
        <v>51.8</v>
      </c>
      <c r="O50" s="55">
        <f>G50+I50</f>
        <v>202</v>
      </c>
      <c r="P50" s="76"/>
      <c r="Q50" s="120"/>
      <c r="R50" s="120"/>
      <c r="T50" s="137">
        <f t="shared" si="0"/>
        <v>51.8</v>
      </c>
      <c r="U50" s="137">
        <f t="shared" si="1"/>
        <v>202</v>
      </c>
    </row>
    <row r="51" spans="1:21" ht="14.25" customHeight="1">
      <c r="A51" s="20"/>
      <c r="B51" s="31"/>
      <c r="C51" s="12"/>
      <c r="D51" s="12"/>
      <c r="E51" s="12"/>
      <c r="F51" s="148" t="s">
        <v>7</v>
      </c>
      <c r="G51" s="148"/>
      <c r="H51" s="148" t="s">
        <v>8</v>
      </c>
      <c r="I51" s="148"/>
      <c r="J51" s="64"/>
      <c r="K51" s="64"/>
      <c r="L51" s="74"/>
      <c r="M51" s="74"/>
      <c r="N51" s="149" t="s">
        <v>14</v>
      </c>
      <c r="O51" s="149"/>
      <c r="P51" s="76"/>
      <c r="Q51" s="120"/>
      <c r="R51" s="120"/>
      <c r="T51" s="137" t="e">
        <f t="shared" si="0"/>
        <v>#VALUE!</v>
      </c>
      <c r="U51" s="137">
        <f t="shared" si="1"/>
        <v>0</v>
      </c>
    </row>
    <row r="52" spans="1:21" ht="14.25" customHeight="1">
      <c r="A52" s="20"/>
      <c r="B52" s="31"/>
      <c r="C52" s="12"/>
      <c r="D52" s="12"/>
      <c r="E52" s="12"/>
      <c r="F52" s="12">
        <v>28.23</v>
      </c>
      <c r="G52" s="12">
        <v>88</v>
      </c>
      <c r="H52" s="79">
        <v>39.2</v>
      </c>
      <c r="I52" s="12">
        <v>75</v>
      </c>
      <c r="J52" s="79"/>
      <c r="K52" s="12"/>
      <c r="L52" s="31"/>
      <c r="M52" s="31"/>
      <c r="N52" s="68">
        <f>F52+H52</f>
        <v>67.43</v>
      </c>
      <c r="O52" s="55">
        <f>G52+I52</f>
        <v>163</v>
      </c>
      <c r="P52" s="76"/>
      <c r="Q52" s="120"/>
      <c r="R52" s="120"/>
      <c r="T52" s="137">
        <f t="shared" si="0"/>
        <v>67.43</v>
      </c>
      <c r="U52" s="137">
        <f t="shared" si="1"/>
        <v>163</v>
      </c>
    </row>
    <row r="53" spans="1:21" ht="14.25" customHeight="1">
      <c r="A53" s="20"/>
      <c r="B53" s="31"/>
      <c r="C53" s="12"/>
      <c r="D53" s="12"/>
      <c r="E53" s="12"/>
      <c r="F53" s="148" t="s">
        <v>48</v>
      </c>
      <c r="G53" s="148"/>
      <c r="H53" s="148" t="s">
        <v>55</v>
      </c>
      <c r="I53" s="148"/>
      <c r="J53" s="64"/>
      <c r="K53" s="64"/>
      <c r="L53" s="74"/>
      <c r="M53" s="74"/>
      <c r="N53" s="149" t="s">
        <v>8</v>
      </c>
      <c r="O53" s="149"/>
      <c r="P53" s="76"/>
      <c r="Q53" s="120"/>
      <c r="R53" s="120"/>
      <c r="T53" s="137" t="e">
        <f t="shared" si="0"/>
        <v>#VALUE!</v>
      </c>
      <c r="U53" s="137">
        <f t="shared" si="1"/>
        <v>0</v>
      </c>
    </row>
    <row r="54" spans="1:21" ht="14.25" customHeight="1">
      <c r="A54" s="18"/>
      <c r="B54" s="33"/>
      <c r="C54" s="19"/>
      <c r="D54" s="19"/>
      <c r="E54" s="19"/>
      <c r="F54" s="80">
        <v>54.39</v>
      </c>
      <c r="G54" s="19">
        <v>94</v>
      </c>
      <c r="H54" s="80">
        <v>110.57</v>
      </c>
      <c r="I54" s="19">
        <v>126</v>
      </c>
      <c r="J54" s="19"/>
      <c r="K54" s="19"/>
      <c r="L54" s="33"/>
      <c r="M54" s="33"/>
      <c r="N54" s="77">
        <f>F54+H54</f>
        <v>164.95999999999998</v>
      </c>
      <c r="O54" s="55">
        <f>G54+I54</f>
        <v>220</v>
      </c>
      <c r="P54" s="78"/>
      <c r="Q54" s="121"/>
      <c r="R54" s="121"/>
      <c r="T54" s="137">
        <f t="shared" si="0"/>
        <v>164.95999999999998</v>
      </c>
      <c r="U54" s="137">
        <f t="shared" si="1"/>
        <v>220</v>
      </c>
    </row>
    <row r="55" spans="1:21" ht="14.25" customHeight="1">
      <c r="A55" s="4">
        <v>7</v>
      </c>
      <c r="B55" s="30" t="s">
        <v>58</v>
      </c>
      <c r="C55" s="17">
        <v>13</v>
      </c>
      <c r="D55" s="17">
        <v>1</v>
      </c>
      <c r="E55" s="17">
        <v>12</v>
      </c>
      <c r="F55" s="146"/>
      <c r="G55" s="147"/>
      <c r="H55" s="146"/>
      <c r="I55" s="147"/>
      <c r="J55" s="146"/>
      <c r="K55" s="147"/>
      <c r="L55" s="146"/>
      <c r="M55" s="147"/>
      <c r="N55" s="146"/>
      <c r="O55" s="147"/>
      <c r="P55" s="118">
        <v>7</v>
      </c>
      <c r="Q55" s="119">
        <f>C55-R55</f>
        <v>6</v>
      </c>
      <c r="R55" s="119">
        <f>C55-D55-E55+P55</f>
        <v>7</v>
      </c>
      <c r="T55" s="137">
        <f t="shared" si="0"/>
        <v>0</v>
      </c>
      <c r="U55" s="137">
        <f t="shared" si="1"/>
        <v>0</v>
      </c>
    </row>
    <row r="56" spans="1:21" ht="14.25" customHeight="1">
      <c r="A56" s="20"/>
      <c r="B56" s="31"/>
      <c r="C56" s="12"/>
      <c r="D56" s="12"/>
      <c r="E56" s="12"/>
      <c r="F56" s="148" t="s">
        <v>14</v>
      </c>
      <c r="G56" s="148"/>
      <c r="H56" s="148" t="s">
        <v>13</v>
      </c>
      <c r="I56" s="148"/>
      <c r="J56" s="64"/>
      <c r="K56" s="64"/>
      <c r="L56" s="74"/>
      <c r="M56" s="74"/>
      <c r="N56" s="149" t="s">
        <v>13</v>
      </c>
      <c r="O56" s="149"/>
      <c r="P56" s="76"/>
      <c r="Q56" s="120"/>
      <c r="R56" s="120"/>
      <c r="T56" s="137" t="e">
        <f t="shared" si="0"/>
        <v>#VALUE!</v>
      </c>
      <c r="U56" s="137">
        <f t="shared" si="1"/>
        <v>0</v>
      </c>
    </row>
    <row r="57" spans="1:21" ht="14.25" customHeight="1">
      <c r="A57" s="20"/>
      <c r="B57" s="63"/>
      <c r="C57" s="12"/>
      <c r="D57" s="12"/>
      <c r="E57" s="12"/>
      <c r="F57" s="12">
        <v>135.5</v>
      </c>
      <c r="G57" s="12">
        <v>92</v>
      </c>
      <c r="H57" s="79">
        <v>137</v>
      </c>
      <c r="I57" s="12">
        <v>129</v>
      </c>
      <c r="J57" s="79"/>
      <c r="K57" s="12"/>
      <c r="L57" s="31"/>
      <c r="M57" s="31"/>
      <c r="N57" s="68">
        <f>F57+H57</f>
        <v>272.5</v>
      </c>
      <c r="O57" s="55">
        <f>G57+I57</f>
        <v>221</v>
      </c>
      <c r="P57" s="76"/>
      <c r="Q57" s="120"/>
      <c r="R57" s="120"/>
      <c r="T57" s="137">
        <f t="shared" si="0"/>
        <v>272.5</v>
      </c>
      <c r="U57" s="137">
        <f t="shared" si="1"/>
        <v>221</v>
      </c>
    </row>
    <row r="58" spans="1:21" ht="14.25" customHeight="1">
      <c r="A58" s="20"/>
      <c r="B58" s="31"/>
      <c r="C58" s="12"/>
      <c r="D58" s="12"/>
      <c r="E58" s="12"/>
      <c r="F58" s="148" t="s">
        <v>7</v>
      </c>
      <c r="G58" s="148"/>
      <c r="H58" s="148" t="s">
        <v>8</v>
      </c>
      <c r="I58" s="148"/>
      <c r="J58" s="64"/>
      <c r="K58" s="64"/>
      <c r="L58" s="74"/>
      <c r="M58" s="74"/>
      <c r="N58" s="149" t="s">
        <v>14</v>
      </c>
      <c r="O58" s="149"/>
      <c r="P58" s="76"/>
      <c r="Q58" s="120"/>
      <c r="R58" s="120"/>
      <c r="T58" s="137" t="e">
        <f t="shared" si="0"/>
        <v>#VALUE!</v>
      </c>
      <c r="U58" s="137">
        <f t="shared" si="1"/>
        <v>0</v>
      </c>
    </row>
    <row r="59" spans="1:21" ht="14.25" customHeight="1">
      <c r="A59" s="20"/>
      <c r="B59" s="31"/>
      <c r="C59" s="12"/>
      <c r="D59" s="12"/>
      <c r="E59" s="12"/>
      <c r="F59" s="12">
        <v>134.8</v>
      </c>
      <c r="G59" s="12">
        <v>135</v>
      </c>
      <c r="H59" s="79">
        <v>122.93</v>
      </c>
      <c r="I59" s="12">
        <v>120</v>
      </c>
      <c r="J59" s="79"/>
      <c r="K59" s="12"/>
      <c r="L59" s="31"/>
      <c r="M59" s="31"/>
      <c r="N59" s="68">
        <f>F59+H59</f>
        <v>257.73</v>
      </c>
      <c r="O59" s="55">
        <f>G59+I59</f>
        <v>255</v>
      </c>
      <c r="P59" s="76"/>
      <c r="Q59" s="120"/>
      <c r="R59" s="120"/>
      <c r="T59" s="137">
        <f t="shared" si="0"/>
        <v>257.73</v>
      </c>
      <c r="U59" s="137">
        <f t="shared" si="1"/>
        <v>255</v>
      </c>
    </row>
    <row r="60" spans="1:21" ht="14.25" customHeight="1">
      <c r="A60" s="20"/>
      <c r="B60" s="31"/>
      <c r="C60" s="12"/>
      <c r="D60" s="12"/>
      <c r="E60" s="12"/>
      <c r="F60" s="148" t="s">
        <v>11</v>
      </c>
      <c r="G60" s="148"/>
      <c r="H60" s="151" t="s">
        <v>59</v>
      </c>
      <c r="I60" s="151"/>
      <c r="J60" s="64"/>
      <c r="K60" s="64"/>
      <c r="L60" s="74"/>
      <c r="M60" s="74"/>
      <c r="N60" s="149" t="s">
        <v>7</v>
      </c>
      <c r="O60" s="149"/>
      <c r="P60" s="76"/>
      <c r="Q60" s="120"/>
      <c r="R60" s="120"/>
      <c r="T60" s="137" t="e">
        <f t="shared" si="0"/>
        <v>#VALUE!</v>
      </c>
      <c r="U60" s="137">
        <f t="shared" si="1"/>
        <v>0</v>
      </c>
    </row>
    <row r="61" spans="1:21" ht="14.25" customHeight="1">
      <c r="A61" s="20"/>
      <c r="B61" s="31"/>
      <c r="C61" s="12"/>
      <c r="D61" s="12"/>
      <c r="E61" s="12"/>
      <c r="F61" s="79">
        <v>128.81</v>
      </c>
      <c r="G61" s="12">
        <v>172</v>
      </c>
      <c r="H61" s="81">
        <v>82.62</v>
      </c>
      <c r="I61" s="28">
        <v>95</v>
      </c>
      <c r="J61" s="12"/>
      <c r="K61" s="12"/>
      <c r="L61" s="31"/>
      <c r="M61" s="31"/>
      <c r="N61" s="68">
        <f>F61+H61</f>
        <v>211.43</v>
      </c>
      <c r="O61" s="55">
        <f>G61+I61</f>
        <v>267</v>
      </c>
      <c r="P61" s="76"/>
      <c r="Q61" s="120"/>
      <c r="R61" s="120"/>
      <c r="T61" s="137">
        <f t="shared" si="0"/>
        <v>211.43</v>
      </c>
      <c r="U61" s="137">
        <f t="shared" si="1"/>
        <v>267</v>
      </c>
    </row>
    <row r="62" spans="1:21" ht="14.25" customHeight="1">
      <c r="A62" s="20"/>
      <c r="B62" s="31"/>
      <c r="C62" s="12"/>
      <c r="D62" s="12"/>
      <c r="E62" s="12"/>
      <c r="F62" s="148" t="s">
        <v>18</v>
      </c>
      <c r="G62" s="148"/>
      <c r="H62" s="151" t="s">
        <v>59</v>
      </c>
      <c r="I62" s="151"/>
      <c r="J62" s="64"/>
      <c r="K62" s="64"/>
      <c r="L62" s="74"/>
      <c r="M62" s="74"/>
      <c r="N62" s="149" t="s">
        <v>8</v>
      </c>
      <c r="O62" s="149"/>
      <c r="P62" s="76"/>
      <c r="Q62" s="120"/>
      <c r="R62" s="120"/>
      <c r="T62" s="137" t="e">
        <f t="shared" si="0"/>
        <v>#VALUE!</v>
      </c>
      <c r="U62" s="137">
        <f t="shared" si="1"/>
        <v>0</v>
      </c>
    </row>
    <row r="63" spans="1:21" ht="14.25" customHeight="1">
      <c r="A63" s="20"/>
      <c r="B63" s="31"/>
      <c r="C63" s="12"/>
      <c r="D63" s="12"/>
      <c r="E63" s="12"/>
      <c r="F63" s="79">
        <v>126.06</v>
      </c>
      <c r="G63" s="12">
        <v>171</v>
      </c>
      <c r="H63" s="81">
        <v>41.31</v>
      </c>
      <c r="I63" s="28">
        <v>49</v>
      </c>
      <c r="J63" s="12"/>
      <c r="K63" s="12"/>
      <c r="L63" s="31"/>
      <c r="M63" s="31"/>
      <c r="N63" s="68">
        <f>F63+H63</f>
        <v>167.37</v>
      </c>
      <c r="O63" s="55">
        <f>G63+I63</f>
        <v>220</v>
      </c>
      <c r="P63" s="76"/>
      <c r="Q63" s="120"/>
      <c r="R63" s="120"/>
      <c r="T63" s="137">
        <f t="shared" si="0"/>
        <v>167.37</v>
      </c>
      <c r="U63" s="137">
        <f t="shared" si="1"/>
        <v>220</v>
      </c>
    </row>
    <row r="64" spans="1:21" ht="14.25" customHeight="1">
      <c r="A64" s="20"/>
      <c r="B64" s="31"/>
      <c r="C64" s="12"/>
      <c r="D64" s="12"/>
      <c r="E64" s="12"/>
      <c r="F64" s="148" t="s">
        <v>16</v>
      </c>
      <c r="G64" s="148"/>
      <c r="H64" s="148" t="s">
        <v>19</v>
      </c>
      <c r="I64" s="148"/>
      <c r="J64" s="64"/>
      <c r="K64" s="64"/>
      <c r="L64" s="74"/>
      <c r="M64" s="74"/>
      <c r="N64" s="149" t="s">
        <v>9</v>
      </c>
      <c r="O64" s="149"/>
      <c r="P64" s="76"/>
      <c r="Q64" s="120"/>
      <c r="R64" s="120"/>
      <c r="T64" s="137" t="e">
        <f t="shared" si="0"/>
        <v>#VALUE!</v>
      </c>
      <c r="U64" s="137">
        <f t="shared" si="1"/>
        <v>0</v>
      </c>
    </row>
    <row r="65" spans="1:21" ht="14.25" customHeight="1">
      <c r="A65" s="20"/>
      <c r="B65" s="31"/>
      <c r="C65" s="12"/>
      <c r="D65" s="12"/>
      <c r="E65" s="12"/>
      <c r="F65" s="79">
        <v>123.97</v>
      </c>
      <c r="G65" s="12">
        <v>149</v>
      </c>
      <c r="H65" s="79">
        <v>106.85</v>
      </c>
      <c r="I65" s="12">
        <v>145</v>
      </c>
      <c r="J65" s="12"/>
      <c r="K65" s="12"/>
      <c r="L65" s="31"/>
      <c r="M65" s="31"/>
      <c r="N65" s="68">
        <f>F65+H65</f>
        <v>230.82</v>
      </c>
      <c r="O65" s="55">
        <f>G65+I65</f>
        <v>294</v>
      </c>
      <c r="P65" s="76"/>
      <c r="Q65" s="120"/>
      <c r="R65" s="120"/>
      <c r="T65" s="137">
        <f t="shared" si="0"/>
        <v>230.82</v>
      </c>
      <c r="U65" s="137">
        <f t="shared" si="1"/>
        <v>294</v>
      </c>
    </row>
    <row r="66" spans="1:21" ht="14.25" customHeight="1">
      <c r="A66" s="20"/>
      <c r="B66" s="31"/>
      <c r="C66" s="12"/>
      <c r="D66" s="12"/>
      <c r="E66" s="12"/>
      <c r="F66" s="148" t="s">
        <v>17</v>
      </c>
      <c r="G66" s="148"/>
      <c r="H66" s="148" t="s">
        <v>20</v>
      </c>
      <c r="I66" s="148"/>
      <c r="J66" s="64"/>
      <c r="K66" s="64"/>
      <c r="L66" s="74"/>
      <c r="M66" s="74"/>
      <c r="N66" s="149" t="s">
        <v>10</v>
      </c>
      <c r="O66" s="149"/>
      <c r="P66" s="76"/>
      <c r="Q66" s="120"/>
      <c r="R66" s="120"/>
      <c r="T66" s="137" t="e">
        <f t="shared" si="0"/>
        <v>#VALUE!</v>
      </c>
      <c r="U66" s="137">
        <f t="shared" si="1"/>
        <v>0</v>
      </c>
    </row>
    <row r="67" spans="1:21" ht="14.25" customHeight="1">
      <c r="A67" s="20"/>
      <c r="B67" s="31"/>
      <c r="C67" s="12"/>
      <c r="D67" s="12"/>
      <c r="E67" s="12"/>
      <c r="F67" s="79">
        <v>109.21</v>
      </c>
      <c r="G67" s="12">
        <v>118</v>
      </c>
      <c r="H67" s="79">
        <v>22.77</v>
      </c>
      <c r="I67" s="12">
        <v>181</v>
      </c>
      <c r="J67" s="12"/>
      <c r="K67" s="12"/>
      <c r="L67" s="31"/>
      <c r="M67" s="31"/>
      <c r="N67" s="68">
        <f>F67+H67</f>
        <v>131.98</v>
      </c>
      <c r="O67" s="55">
        <f>G67+I67</f>
        <v>299</v>
      </c>
      <c r="P67" s="76"/>
      <c r="Q67" s="120"/>
      <c r="R67" s="120"/>
      <c r="T67" s="137">
        <f t="shared" si="0"/>
        <v>131.98</v>
      </c>
      <c r="U67" s="137">
        <f t="shared" si="1"/>
        <v>299</v>
      </c>
    </row>
    <row r="68" spans="1:21" ht="14.25" customHeight="1">
      <c r="A68" s="20"/>
      <c r="B68" s="31"/>
      <c r="C68" s="12"/>
      <c r="D68" s="12"/>
      <c r="E68" s="12"/>
      <c r="F68" s="148" t="s">
        <v>9</v>
      </c>
      <c r="G68" s="148"/>
      <c r="H68" s="148" t="s">
        <v>10</v>
      </c>
      <c r="I68" s="148"/>
      <c r="J68" s="64"/>
      <c r="K68" s="64"/>
      <c r="L68" s="74"/>
      <c r="M68" s="74"/>
      <c r="N68" s="149" t="s">
        <v>16</v>
      </c>
      <c r="O68" s="149"/>
      <c r="P68" s="76"/>
      <c r="Q68" s="120"/>
      <c r="R68" s="120"/>
      <c r="T68" s="137" t="e">
        <f t="shared" si="0"/>
        <v>#VALUE!</v>
      </c>
      <c r="U68" s="137">
        <f t="shared" si="1"/>
        <v>0</v>
      </c>
    </row>
    <row r="69" spans="1:21" ht="14.25" customHeight="1">
      <c r="A69" s="18"/>
      <c r="B69" s="33"/>
      <c r="C69" s="19"/>
      <c r="D69" s="19"/>
      <c r="E69" s="19"/>
      <c r="F69" s="80">
        <v>138.31</v>
      </c>
      <c r="G69" s="19">
        <v>159</v>
      </c>
      <c r="H69" s="80">
        <v>121.46</v>
      </c>
      <c r="I69" s="19">
        <v>117</v>
      </c>
      <c r="J69" s="19"/>
      <c r="K69" s="19"/>
      <c r="L69" s="33"/>
      <c r="M69" s="33"/>
      <c r="N69" s="77">
        <f>F69+H69</f>
        <v>259.77</v>
      </c>
      <c r="O69" s="55">
        <f>G69+I69</f>
        <v>276</v>
      </c>
      <c r="P69" s="78"/>
      <c r="Q69" s="121"/>
      <c r="R69" s="121"/>
      <c r="T69" s="137">
        <f t="shared" si="0"/>
        <v>259.77</v>
      </c>
      <c r="U69" s="137">
        <f t="shared" si="1"/>
        <v>276</v>
      </c>
    </row>
    <row r="70" spans="1:21" ht="14.25" customHeight="1">
      <c r="A70" s="4">
        <v>8</v>
      </c>
      <c r="B70" s="30" t="s">
        <v>61</v>
      </c>
      <c r="C70" s="17">
        <v>9</v>
      </c>
      <c r="D70" s="17">
        <v>2</v>
      </c>
      <c r="E70" s="17">
        <v>4</v>
      </c>
      <c r="F70" s="146"/>
      <c r="G70" s="147"/>
      <c r="H70" s="146"/>
      <c r="I70" s="147"/>
      <c r="J70" s="146"/>
      <c r="K70" s="147"/>
      <c r="L70" s="146"/>
      <c r="M70" s="147"/>
      <c r="N70" s="146"/>
      <c r="O70" s="147"/>
      <c r="P70" s="118">
        <v>3</v>
      </c>
      <c r="Q70" s="119">
        <f>C70-R70</f>
        <v>3</v>
      </c>
      <c r="R70" s="119">
        <f>C70-D70-E70+P70</f>
        <v>6</v>
      </c>
      <c r="T70" s="137">
        <f t="shared" si="0"/>
        <v>0</v>
      </c>
      <c r="U70" s="137">
        <f t="shared" si="1"/>
        <v>0</v>
      </c>
    </row>
    <row r="71" spans="1:21" ht="14.25" customHeight="1">
      <c r="A71" s="20"/>
      <c r="B71" s="31"/>
      <c r="C71" s="12"/>
      <c r="D71" s="12"/>
      <c r="E71" s="12"/>
      <c r="F71" s="148" t="s">
        <v>8</v>
      </c>
      <c r="G71" s="148"/>
      <c r="H71" s="148" t="s">
        <v>13</v>
      </c>
      <c r="I71" s="148"/>
      <c r="J71" s="64"/>
      <c r="K71" s="64"/>
      <c r="L71" s="74"/>
      <c r="M71" s="74"/>
      <c r="N71" s="149" t="s">
        <v>13</v>
      </c>
      <c r="O71" s="149"/>
      <c r="P71" s="76"/>
      <c r="Q71" s="120"/>
      <c r="R71" s="120"/>
      <c r="T71" s="137" t="e">
        <f t="shared" si="0"/>
        <v>#VALUE!</v>
      </c>
      <c r="U71" s="137">
        <f t="shared" si="1"/>
        <v>0</v>
      </c>
    </row>
    <row r="72" spans="1:21" ht="14.25" customHeight="1">
      <c r="A72" s="20"/>
      <c r="B72" s="63"/>
      <c r="C72" s="12"/>
      <c r="D72" s="12"/>
      <c r="E72" s="12"/>
      <c r="F72" s="79">
        <v>117.8</v>
      </c>
      <c r="G72" s="12">
        <v>81</v>
      </c>
      <c r="H72" s="12">
        <v>99.8</v>
      </c>
      <c r="I72" s="12">
        <v>104</v>
      </c>
      <c r="J72" s="12"/>
      <c r="K72" s="12"/>
      <c r="L72" s="31"/>
      <c r="M72" s="31"/>
      <c r="N72" s="68">
        <f>F72+H72</f>
        <v>217.6</v>
      </c>
      <c r="O72" s="55">
        <f>G72+I72</f>
        <v>185</v>
      </c>
      <c r="P72" s="76"/>
      <c r="Q72" s="120"/>
      <c r="R72" s="120"/>
      <c r="T72" s="137">
        <f t="shared" si="0"/>
        <v>217.6</v>
      </c>
      <c r="U72" s="137">
        <f t="shared" si="1"/>
        <v>185</v>
      </c>
    </row>
    <row r="73" spans="1:21" ht="14.25" customHeight="1">
      <c r="A73" s="20"/>
      <c r="B73" s="31"/>
      <c r="C73" s="12"/>
      <c r="D73" s="12"/>
      <c r="E73" s="12"/>
      <c r="F73" s="148" t="s">
        <v>19</v>
      </c>
      <c r="G73" s="148"/>
      <c r="H73" s="148" t="s">
        <v>7</v>
      </c>
      <c r="I73" s="148"/>
      <c r="J73" s="64"/>
      <c r="K73" s="64"/>
      <c r="L73" s="74"/>
      <c r="M73" s="74"/>
      <c r="N73" s="149" t="s">
        <v>7</v>
      </c>
      <c r="O73" s="149"/>
      <c r="P73" s="76"/>
      <c r="Q73" s="120"/>
      <c r="R73" s="120"/>
      <c r="T73" s="137" t="e">
        <f t="shared" si="0"/>
        <v>#VALUE!</v>
      </c>
      <c r="U73" s="137">
        <f t="shared" si="1"/>
        <v>0</v>
      </c>
    </row>
    <row r="74" spans="1:21" ht="14.25" customHeight="1">
      <c r="A74" s="20"/>
      <c r="B74" s="31"/>
      <c r="C74" s="12"/>
      <c r="D74" s="12"/>
      <c r="E74" s="12"/>
      <c r="F74" s="12">
        <v>51.9</v>
      </c>
      <c r="G74" s="12">
        <v>75</v>
      </c>
      <c r="H74" s="79">
        <v>97.6</v>
      </c>
      <c r="I74" s="12">
        <v>139</v>
      </c>
      <c r="J74" s="79"/>
      <c r="K74" s="12"/>
      <c r="L74" s="31"/>
      <c r="M74" s="31"/>
      <c r="N74" s="68">
        <f>F74+H74</f>
        <v>149.5</v>
      </c>
      <c r="O74" s="55">
        <f>G74+I74</f>
        <v>214</v>
      </c>
      <c r="P74" s="76"/>
      <c r="Q74" s="120"/>
      <c r="R74" s="120"/>
      <c r="T74" s="137">
        <f t="shared" si="0"/>
        <v>149.5</v>
      </c>
      <c r="U74" s="137">
        <f t="shared" si="1"/>
        <v>214</v>
      </c>
    </row>
    <row r="75" spans="1:21" ht="14.25" customHeight="1">
      <c r="A75" s="20"/>
      <c r="B75" s="31"/>
      <c r="C75" s="12"/>
      <c r="D75" s="12"/>
      <c r="E75" s="12"/>
      <c r="F75" s="148" t="s">
        <v>14</v>
      </c>
      <c r="G75" s="148"/>
      <c r="H75" s="148" t="s">
        <v>17</v>
      </c>
      <c r="I75" s="148"/>
      <c r="J75" s="64"/>
      <c r="K75" s="64"/>
      <c r="L75" s="74"/>
      <c r="M75" s="74"/>
      <c r="N75" s="149" t="s">
        <v>14</v>
      </c>
      <c r="O75" s="149"/>
      <c r="P75" s="76"/>
      <c r="Q75" s="120"/>
      <c r="R75" s="120"/>
      <c r="T75" s="137" t="e">
        <f t="shared" si="0"/>
        <v>#VALUE!</v>
      </c>
      <c r="U75" s="137">
        <f t="shared" si="1"/>
        <v>0</v>
      </c>
    </row>
    <row r="76" spans="1:21" ht="14.25" customHeight="1">
      <c r="A76" s="18"/>
      <c r="B76" s="33"/>
      <c r="C76" s="19"/>
      <c r="D76" s="19"/>
      <c r="E76" s="19"/>
      <c r="F76" s="80">
        <v>99.5</v>
      </c>
      <c r="G76" s="19">
        <v>103</v>
      </c>
      <c r="H76" s="80">
        <v>130.8</v>
      </c>
      <c r="I76" s="19">
        <v>112</v>
      </c>
      <c r="J76" s="19"/>
      <c r="K76" s="19"/>
      <c r="L76" s="33"/>
      <c r="M76" s="33"/>
      <c r="N76" s="77">
        <f>F76+H76</f>
        <v>230.3</v>
      </c>
      <c r="O76" s="55">
        <f>G76+I76</f>
        <v>215</v>
      </c>
      <c r="P76" s="78"/>
      <c r="Q76" s="121"/>
      <c r="R76" s="121"/>
      <c r="T76" s="137">
        <f t="shared" si="0"/>
        <v>230.3</v>
      </c>
      <c r="U76" s="137">
        <f t="shared" si="1"/>
        <v>215</v>
      </c>
    </row>
    <row r="77" spans="1:21" ht="14.25" customHeight="1">
      <c r="A77" s="4">
        <v>9</v>
      </c>
      <c r="B77" s="30" t="s">
        <v>62</v>
      </c>
      <c r="C77" s="17">
        <v>9</v>
      </c>
      <c r="D77" s="17">
        <v>1</v>
      </c>
      <c r="E77" s="17">
        <v>1</v>
      </c>
      <c r="F77" s="146"/>
      <c r="G77" s="147"/>
      <c r="H77" s="146"/>
      <c r="I77" s="147"/>
      <c r="J77" s="146"/>
      <c r="K77" s="147"/>
      <c r="L77" s="146"/>
      <c r="M77" s="147"/>
      <c r="N77" s="146"/>
      <c r="O77" s="147"/>
      <c r="P77" s="118">
        <v>1</v>
      </c>
      <c r="Q77" s="119">
        <f>C77-R77</f>
        <v>1</v>
      </c>
      <c r="R77" s="119">
        <f>C77-D77-E77+P77</f>
        <v>8</v>
      </c>
      <c r="T77" s="137">
        <f t="shared" si="0"/>
        <v>0</v>
      </c>
      <c r="U77" s="137">
        <f t="shared" si="1"/>
        <v>0</v>
      </c>
    </row>
    <row r="78" spans="1:21" ht="14.25" customHeight="1">
      <c r="A78" s="20"/>
      <c r="B78" s="31"/>
      <c r="C78" s="12"/>
      <c r="D78" s="12"/>
      <c r="E78" s="12"/>
      <c r="F78" s="148" t="s">
        <v>14</v>
      </c>
      <c r="G78" s="148"/>
      <c r="H78" s="148" t="s">
        <v>7</v>
      </c>
      <c r="I78" s="148"/>
      <c r="J78" s="64"/>
      <c r="K78" s="64"/>
      <c r="L78" s="74"/>
      <c r="M78" s="74"/>
      <c r="N78" s="149" t="s">
        <v>14</v>
      </c>
      <c r="O78" s="149"/>
      <c r="P78" s="76"/>
      <c r="Q78" s="120"/>
      <c r="R78" s="120"/>
      <c r="T78" s="137" t="e">
        <f aca="true" t="shared" si="2" ref="T78:T133">F78+H78</f>
        <v>#VALUE!</v>
      </c>
      <c r="U78" s="137">
        <f aca="true" t="shared" si="3" ref="U78:U133">G78+I78</f>
        <v>0</v>
      </c>
    </row>
    <row r="79" spans="1:21" ht="14.25" customHeight="1">
      <c r="A79" s="18"/>
      <c r="B79" s="82"/>
      <c r="C79" s="19"/>
      <c r="D79" s="19"/>
      <c r="E79" s="19"/>
      <c r="F79" s="19">
        <v>149.79</v>
      </c>
      <c r="G79" s="19">
        <v>86</v>
      </c>
      <c r="H79" s="19">
        <v>231.13</v>
      </c>
      <c r="I79" s="19">
        <v>172</v>
      </c>
      <c r="J79" s="19"/>
      <c r="K79" s="19"/>
      <c r="L79" s="33"/>
      <c r="M79" s="33"/>
      <c r="N79" s="66">
        <f>F79+H79</f>
        <v>380.91999999999996</v>
      </c>
      <c r="O79" s="66">
        <f>G79+I79</f>
        <v>258</v>
      </c>
      <c r="P79" s="78"/>
      <c r="Q79" s="121"/>
      <c r="R79" s="121"/>
      <c r="T79" s="137">
        <f t="shared" si="2"/>
        <v>380.91999999999996</v>
      </c>
      <c r="U79" s="137">
        <f t="shared" si="3"/>
        <v>258</v>
      </c>
    </row>
    <row r="80" spans="1:21" ht="14.25" customHeight="1">
      <c r="A80" s="4">
        <v>10</v>
      </c>
      <c r="B80" s="67" t="s">
        <v>63</v>
      </c>
      <c r="C80" s="17">
        <v>10</v>
      </c>
      <c r="D80" s="17">
        <v>5</v>
      </c>
      <c r="E80" s="17">
        <v>5</v>
      </c>
      <c r="F80" s="146"/>
      <c r="G80" s="147"/>
      <c r="H80" s="146"/>
      <c r="I80" s="147"/>
      <c r="J80" s="146"/>
      <c r="K80" s="147"/>
      <c r="L80" s="146"/>
      <c r="M80" s="147"/>
      <c r="N80" s="146"/>
      <c r="O80" s="147"/>
      <c r="P80" s="118">
        <v>5</v>
      </c>
      <c r="Q80" s="119">
        <f>C80-R80</f>
        <v>5</v>
      </c>
      <c r="R80" s="119">
        <f>C80-D80-E80+P80</f>
        <v>5</v>
      </c>
      <c r="T80" s="137">
        <f t="shared" si="2"/>
        <v>0</v>
      </c>
      <c r="U80" s="137">
        <f t="shared" si="3"/>
        <v>0</v>
      </c>
    </row>
    <row r="81" spans="1:21" ht="14.25" customHeight="1">
      <c r="A81" s="20"/>
      <c r="B81" s="31"/>
      <c r="C81" s="12"/>
      <c r="D81" s="12"/>
      <c r="E81" s="12"/>
      <c r="F81" s="148" t="s">
        <v>14</v>
      </c>
      <c r="G81" s="148"/>
      <c r="H81" s="148" t="s">
        <v>13</v>
      </c>
      <c r="I81" s="148"/>
      <c r="J81" s="64"/>
      <c r="K81" s="64"/>
      <c r="L81" s="74"/>
      <c r="M81" s="74"/>
      <c r="N81" s="149" t="s">
        <v>13</v>
      </c>
      <c r="O81" s="149"/>
      <c r="P81" s="76"/>
      <c r="Q81" s="120"/>
      <c r="R81" s="120"/>
      <c r="T81" s="137" t="e">
        <f t="shared" si="2"/>
        <v>#VALUE!</v>
      </c>
      <c r="U81" s="137">
        <f t="shared" si="3"/>
        <v>0</v>
      </c>
    </row>
    <row r="82" spans="1:21" ht="14.25" customHeight="1">
      <c r="A82" s="20"/>
      <c r="B82" s="63"/>
      <c r="C82" s="12"/>
      <c r="D82" s="12"/>
      <c r="E82" s="12"/>
      <c r="F82" s="12">
        <v>111.07</v>
      </c>
      <c r="G82" s="12">
        <v>89</v>
      </c>
      <c r="H82" s="79">
        <v>143.13</v>
      </c>
      <c r="I82" s="12">
        <v>118</v>
      </c>
      <c r="J82" s="79"/>
      <c r="K82" s="12"/>
      <c r="L82" s="31"/>
      <c r="M82" s="31"/>
      <c r="N82" s="68">
        <f>F82+H82</f>
        <v>254.2</v>
      </c>
      <c r="O82" s="66">
        <f>G82+I82</f>
        <v>207</v>
      </c>
      <c r="P82" s="76"/>
      <c r="Q82" s="120"/>
      <c r="R82" s="120"/>
      <c r="T82" s="137">
        <f t="shared" si="2"/>
        <v>254.2</v>
      </c>
      <c r="U82" s="137">
        <f t="shared" si="3"/>
        <v>207</v>
      </c>
    </row>
    <row r="83" spans="1:21" ht="14.25" customHeight="1">
      <c r="A83" s="20"/>
      <c r="B83" s="31"/>
      <c r="C83" s="12"/>
      <c r="D83" s="12"/>
      <c r="E83" s="12"/>
      <c r="F83" s="148" t="s">
        <v>8</v>
      </c>
      <c r="G83" s="148"/>
      <c r="H83" s="148" t="s">
        <v>7</v>
      </c>
      <c r="I83" s="148"/>
      <c r="J83" s="64"/>
      <c r="K83" s="64"/>
      <c r="L83" s="74"/>
      <c r="M83" s="74"/>
      <c r="N83" s="149" t="s">
        <v>14</v>
      </c>
      <c r="O83" s="149"/>
      <c r="P83" s="76"/>
      <c r="Q83" s="120"/>
      <c r="R83" s="120"/>
      <c r="T83" s="137" t="e">
        <f t="shared" si="2"/>
        <v>#VALUE!</v>
      </c>
      <c r="U83" s="137">
        <f t="shared" si="3"/>
        <v>0</v>
      </c>
    </row>
    <row r="84" spans="1:21" ht="14.25" customHeight="1">
      <c r="A84" s="20"/>
      <c r="B84" s="31"/>
      <c r="C84" s="12"/>
      <c r="D84" s="12"/>
      <c r="E84" s="12"/>
      <c r="F84" s="79">
        <v>112.28</v>
      </c>
      <c r="G84" s="12">
        <v>88</v>
      </c>
      <c r="H84" s="12">
        <v>125.27</v>
      </c>
      <c r="I84" s="12">
        <v>131</v>
      </c>
      <c r="J84" s="12"/>
      <c r="K84" s="12"/>
      <c r="L84" s="31"/>
      <c r="M84" s="31"/>
      <c r="N84" s="68">
        <f>F84+H84</f>
        <v>237.55</v>
      </c>
      <c r="O84" s="66">
        <f>G84+I84</f>
        <v>219</v>
      </c>
      <c r="P84" s="76"/>
      <c r="Q84" s="120"/>
      <c r="R84" s="120"/>
      <c r="T84" s="137">
        <f t="shared" si="2"/>
        <v>237.55</v>
      </c>
      <c r="U84" s="137">
        <f t="shared" si="3"/>
        <v>219</v>
      </c>
    </row>
    <row r="85" spans="1:21" ht="14.25" customHeight="1">
      <c r="A85" s="20"/>
      <c r="B85" s="31"/>
      <c r="C85" s="12"/>
      <c r="D85" s="12"/>
      <c r="E85" s="12"/>
      <c r="F85" s="148" t="s">
        <v>9</v>
      </c>
      <c r="G85" s="148"/>
      <c r="H85" s="148" t="s">
        <v>10</v>
      </c>
      <c r="I85" s="148"/>
      <c r="J85" s="64"/>
      <c r="K85" s="64"/>
      <c r="L85" s="74"/>
      <c r="M85" s="74"/>
      <c r="N85" s="149" t="s">
        <v>7</v>
      </c>
      <c r="O85" s="149"/>
      <c r="P85" s="76"/>
      <c r="Q85" s="120"/>
      <c r="R85" s="120"/>
      <c r="T85" s="137" t="e">
        <f t="shared" si="2"/>
        <v>#VALUE!</v>
      </c>
      <c r="U85" s="137">
        <f t="shared" si="3"/>
        <v>0</v>
      </c>
    </row>
    <row r="86" spans="1:21" ht="14.25" customHeight="1">
      <c r="A86" s="20"/>
      <c r="B86" s="31"/>
      <c r="C86" s="12"/>
      <c r="D86" s="12"/>
      <c r="E86" s="12"/>
      <c r="F86" s="79">
        <v>57.61</v>
      </c>
      <c r="G86" s="12">
        <v>87</v>
      </c>
      <c r="H86" s="79">
        <v>96.58</v>
      </c>
      <c r="I86" s="12">
        <v>87</v>
      </c>
      <c r="J86" s="12"/>
      <c r="K86" s="12"/>
      <c r="L86" s="31"/>
      <c r="M86" s="31"/>
      <c r="N86" s="68">
        <f>F86+H86</f>
        <v>154.19</v>
      </c>
      <c r="O86" s="66">
        <f>G86+I86</f>
        <v>174</v>
      </c>
      <c r="P86" s="76"/>
      <c r="Q86" s="120"/>
      <c r="R86" s="120"/>
      <c r="T86" s="137">
        <f t="shared" si="2"/>
        <v>154.19</v>
      </c>
      <c r="U86" s="137">
        <f t="shared" si="3"/>
        <v>174</v>
      </c>
    </row>
    <row r="87" spans="1:21" ht="14.25" customHeight="1">
      <c r="A87" s="20"/>
      <c r="B87" s="31"/>
      <c r="C87" s="12"/>
      <c r="D87" s="12"/>
      <c r="E87" s="12"/>
      <c r="F87" s="148" t="s">
        <v>19</v>
      </c>
      <c r="G87" s="148"/>
      <c r="H87" s="148" t="s">
        <v>16</v>
      </c>
      <c r="I87" s="148"/>
      <c r="J87" s="64"/>
      <c r="K87" s="64"/>
      <c r="L87" s="74"/>
      <c r="M87" s="74"/>
      <c r="N87" s="149" t="s">
        <v>8</v>
      </c>
      <c r="O87" s="149"/>
      <c r="P87" s="76"/>
      <c r="Q87" s="120"/>
      <c r="R87" s="120"/>
      <c r="T87" s="137" t="e">
        <f t="shared" si="2"/>
        <v>#VALUE!</v>
      </c>
      <c r="U87" s="137">
        <f t="shared" si="3"/>
        <v>0</v>
      </c>
    </row>
    <row r="88" spans="1:21" ht="14.25" customHeight="1">
      <c r="A88" s="20"/>
      <c r="B88" s="31"/>
      <c r="C88" s="12"/>
      <c r="D88" s="12"/>
      <c r="E88" s="12"/>
      <c r="F88" s="79">
        <v>131.34</v>
      </c>
      <c r="G88" s="12">
        <v>86</v>
      </c>
      <c r="H88" s="79">
        <v>102.6</v>
      </c>
      <c r="I88" s="12">
        <v>165</v>
      </c>
      <c r="J88" s="79"/>
      <c r="K88" s="12"/>
      <c r="L88" s="31"/>
      <c r="M88" s="31"/>
      <c r="N88" s="68">
        <f>F88+H88</f>
        <v>233.94</v>
      </c>
      <c r="O88" s="66">
        <f>G88+I88</f>
        <v>251</v>
      </c>
      <c r="P88" s="76"/>
      <c r="Q88" s="120"/>
      <c r="R88" s="120"/>
      <c r="T88" s="137">
        <f t="shared" si="2"/>
        <v>233.94</v>
      </c>
      <c r="U88" s="137">
        <f t="shared" si="3"/>
        <v>251</v>
      </c>
    </row>
    <row r="89" spans="1:21" ht="14.25" customHeight="1">
      <c r="A89" s="20"/>
      <c r="B89" s="31"/>
      <c r="C89" s="12"/>
      <c r="D89" s="12"/>
      <c r="E89" s="12"/>
      <c r="F89" s="148" t="s">
        <v>17</v>
      </c>
      <c r="G89" s="148"/>
      <c r="H89" s="148" t="s">
        <v>18</v>
      </c>
      <c r="I89" s="148"/>
      <c r="J89" s="64"/>
      <c r="K89" s="64"/>
      <c r="L89" s="74"/>
      <c r="M89" s="74"/>
      <c r="N89" s="149" t="s">
        <v>9</v>
      </c>
      <c r="O89" s="149"/>
      <c r="P89" s="76"/>
      <c r="Q89" s="120"/>
      <c r="R89" s="120"/>
      <c r="T89" s="137" t="e">
        <f t="shared" si="2"/>
        <v>#VALUE!</v>
      </c>
      <c r="U89" s="137">
        <f t="shared" si="3"/>
        <v>0</v>
      </c>
    </row>
    <row r="90" spans="1:21" ht="14.25" customHeight="1">
      <c r="A90" s="18"/>
      <c r="B90" s="33"/>
      <c r="C90" s="19"/>
      <c r="D90" s="19"/>
      <c r="E90" s="19"/>
      <c r="F90" s="80">
        <v>252.79</v>
      </c>
      <c r="G90" s="19">
        <v>146</v>
      </c>
      <c r="H90" s="80">
        <v>166.94</v>
      </c>
      <c r="I90" s="19">
        <v>105</v>
      </c>
      <c r="J90" s="19"/>
      <c r="K90" s="19"/>
      <c r="L90" s="33"/>
      <c r="M90" s="33"/>
      <c r="N90" s="77">
        <f>F90+H90</f>
        <v>419.73</v>
      </c>
      <c r="O90" s="66">
        <f>G90+I90</f>
        <v>251</v>
      </c>
      <c r="P90" s="78"/>
      <c r="Q90" s="121"/>
      <c r="R90" s="121"/>
      <c r="T90" s="137">
        <f t="shared" si="2"/>
        <v>419.73</v>
      </c>
      <c r="U90" s="137">
        <f t="shared" si="3"/>
        <v>251</v>
      </c>
    </row>
    <row r="91" spans="1:21" ht="14.25" customHeight="1">
      <c r="A91" s="4">
        <v>11</v>
      </c>
      <c r="B91" s="30" t="s">
        <v>64</v>
      </c>
      <c r="C91" s="17">
        <v>9</v>
      </c>
      <c r="D91" s="17">
        <v>1</v>
      </c>
      <c r="E91" s="17">
        <v>1</v>
      </c>
      <c r="F91" s="146"/>
      <c r="G91" s="147"/>
      <c r="H91" s="146"/>
      <c r="I91" s="147"/>
      <c r="J91" s="146"/>
      <c r="K91" s="147"/>
      <c r="L91" s="146"/>
      <c r="M91" s="147"/>
      <c r="N91" s="146"/>
      <c r="O91" s="147"/>
      <c r="P91" s="118">
        <v>1</v>
      </c>
      <c r="Q91" s="119">
        <f>C91-R91</f>
        <v>1</v>
      </c>
      <c r="R91" s="119">
        <f>C91-D91-E91+P91</f>
        <v>8</v>
      </c>
      <c r="T91" s="137">
        <f t="shared" si="2"/>
        <v>0</v>
      </c>
      <c r="U91" s="137">
        <f t="shared" si="3"/>
        <v>0</v>
      </c>
    </row>
    <row r="92" spans="1:21" ht="14.25" customHeight="1">
      <c r="A92" s="20"/>
      <c r="B92" s="31"/>
      <c r="C92" s="12"/>
      <c r="D92" s="12"/>
      <c r="E92" s="12"/>
      <c r="F92" s="148" t="s">
        <v>55</v>
      </c>
      <c r="G92" s="148"/>
      <c r="H92" s="148" t="s">
        <v>65</v>
      </c>
      <c r="I92" s="148"/>
      <c r="J92" s="64"/>
      <c r="K92" s="64"/>
      <c r="L92" s="74"/>
      <c r="M92" s="74"/>
      <c r="N92" s="149" t="s">
        <v>13</v>
      </c>
      <c r="O92" s="149"/>
      <c r="P92" s="76"/>
      <c r="Q92" s="120"/>
      <c r="R92" s="120"/>
      <c r="T92" s="137" t="e">
        <f t="shared" si="2"/>
        <v>#VALUE!</v>
      </c>
      <c r="U92" s="137">
        <f t="shared" si="3"/>
        <v>0</v>
      </c>
    </row>
    <row r="93" spans="1:21" ht="14.25" customHeight="1">
      <c r="A93" s="18"/>
      <c r="B93" s="82"/>
      <c r="C93" s="19"/>
      <c r="D93" s="19"/>
      <c r="E93" s="19"/>
      <c r="F93" s="80">
        <v>129.09</v>
      </c>
      <c r="G93" s="19">
        <v>73</v>
      </c>
      <c r="H93" s="19">
        <v>157.46</v>
      </c>
      <c r="I93" s="19">
        <v>101</v>
      </c>
      <c r="J93" s="19"/>
      <c r="K93" s="19"/>
      <c r="L93" s="33"/>
      <c r="M93" s="33"/>
      <c r="N93" s="77">
        <f>F93+H93</f>
        <v>286.55</v>
      </c>
      <c r="O93" s="66">
        <f>G93+I93</f>
        <v>174</v>
      </c>
      <c r="P93" s="78"/>
      <c r="Q93" s="121"/>
      <c r="R93" s="121"/>
      <c r="T93" s="137">
        <f t="shared" si="2"/>
        <v>286.55</v>
      </c>
      <c r="U93" s="137">
        <f t="shared" si="3"/>
        <v>174</v>
      </c>
    </row>
    <row r="94" spans="1:21" ht="14.25" customHeight="1">
      <c r="A94" s="4">
        <v>12</v>
      </c>
      <c r="B94" s="30" t="s">
        <v>66</v>
      </c>
      <c r="C94" s="17">
        <v>17</v>
      </c>
      <c r="D94" s="17">
        <v>8</v>
      </c>
      <c r="E94" s="17">
        <v>1</v>
      </c>
      <c r="F94" s="146"/>
      <c r="G94" s="147"/>
      <c r="H94" s="146"/>
      <c r="I94" s="147"/>
      <c r="J94" s="146"/>
      <c r="K94" s="147"/>
      <c r="L94" s="146"/>
      <c r="M94" s="147"/>
      <c r="N94" s="146"/>
      <c r="O94" s="147"/>
      <c r="P94" s="118">
        <v>4</v>
      </c>
      <c r="Q94" s="119">
        <f>C94-R94</f>
        <v>5</v>
      </c>
      <c r="R94" s="119">
        <f>C94-D94-E94+P94</f>
        <v>12</v>
      </c>
      <c r="T94" s="137">
        <f t="shared" si="2"/>
        <v>0</v>
      </c>
      <c r="U94" s="137">
        <f t="shared" si="3"/>
        <v>0</v>
      </c>
    </row>
    <row r="95" spans="1:21" ht="14.25" customHeight="1">
      <c r="A95" s="20"/>
      <c r="B95" s="31"/>
      <c r="C95" s="12"/>
      <c r="D95" s="12"/>
      <c r="E95" s="12"/>
      <c r="F95" s="148" t="s">
        <v>7</v>
      </c>
      <c r="G95" s="148"/>
      <c r="H95" s="148" t="s">
        <v>8</v>
      </c>
      <c r="I95" s="148"/>
      <c r="J95" s="148" t="s">
        <v>9</v>
      </c>
      <c r="K95" s="148"/>
      <c r="L95" s="74"/>
      <c r="M95" s="74"/>
      <c r="N95" s="149" t="s">
        <v>14</v>
      </c>
      <c r="O95" s="149"/>
      <c r="P95" s="76"/>
      <c r="Q95" s="120"/>
      <c r="R95" s="120"/>
      <c r="T95" s="137" t="e">
        <f t="shared" si="2"/>
        <v>#VALUE!</v>
      </c>
      <c r="U95" s="137">
        <f t="shared" si="3"/>
        <v>0</v>
      </c>
    </row>
    <row r="96" spans="1:21" ht="14.25" customHeight="1">
      <c r="A96" s="20"/>
      <c r="B96" s="31"/>
      <c r="C96" s="12"/>
      <c r="D96" s="12"/>
      <c r="E96" s="12"/>
      <c r="F96" s="12">
        <v>135.45</v>
      </c>
      <c r="G96" s="12">
        <v>78</v>
      </c>
      <c r="H96" s="12">
        <v>84.3</v>
      </c>
      <c r="I96" s="12">
        <v>70</v>
      </c>
      <c r="J96" s="12">
        <v>98.6</v>
      </c>
      <c r="K96" s="12">
        <v>59</v>
      </c>
      <c r="L96" s="31"/>
      <c r="M96" s="31"/>
      <c r="N96" s="55">
        <f>F96+H96+J96</f>
        <v>318.35</v>
      </c>
      <c r="O96" s="55">
        <f>G96+I96+K96</f>
        <v>207</v>
      </c>
      <c r="P96" s="76"/>
      <c r="Q96" s="120"/>
      <c r="R96" s="120"/>
      <c r="T96" s="137">
        <f>F96+H96+J96</f>
        <v>318.35</v>
      </c>
      <c r="U96" s="137">
        <f>G96+I96+K96</f>
        <v>207</v>
      </c>
    </row>
    <row r="97" spans="1:21" ht="14.25" customHeight="1">
      <c r="A97" s="20"/>
      <c r="B97" s="31"/>
      <c r="C97" s="12"/>
      <c r="D97" s="12"/>
      <c r="E97" s="12"/>
      <c r="F97" s="148" t="s">
        <v>17</v>
      </c>
      <c r="G97" s="148"/>
      <c r="H97" s="148" t="s">
        <v>16</v>
      </c>
      <c r="I97" s="148"/>
      <c r="J97" s="64"/>
      <c r="K97" s="64"/>
      <c r="L97" s="74"/>
      <c r="M97" s="74"/>
      <c r="N97" s="149" t="s">
        <v>8</v>
      </c>
      <c r="O97" s="149"/>
      <c r="P97" s="76"/>
      <c r="Q97" s="120"/>
      <c r="R97" s="120"/>
      <c r="T97" s="137" t="e">
        <f t="shared" si="2"/>
        <v>#VALUE!</v>
      </c>
      <c r="U97" s="137">
        <f t="shared" si="3"/>
        <v>0</v>
      </c>
    </row>
    <row r="98" spans="1:21" ht="14.25" customHeight="1">
      <c r="A98" s="20"/>
      <c r="B98" s="31"/>
      <c r="C98" s="12"/>
      <c r="D98" s="12"/>
      <c r="E98" s="12"/>
      <c r="F98" s="12">
        <v>156.2</v>
      </c>
      <c r="G98" s="12">
        <v>85</v>
      </c>
      <c r="H98" s="12">
        <v>120.3</v>
      </c>
      <c r="I98" s="12">
        <v>156</v>
      </c>
      <c r="J98" s="12"/>
      <c r="K98" s="12"/>
      <c r="L98" s="31"/>
      <c r="M98" s="31"/>
      <c r="N98" s="55">
        <f>F98+H98</f>
        <v>276.5</v>
      </c>
      <c r="O98" s="55">
        <f>G98+I98</f>
        <v>241</v>
      </c>
      <c r="P98" s="76"/>
      <c r="Q98" s="120"/>
      <c r="R98" s="120"/>
      <c r="T98" s="137">
        <f t="shared" si="2"/>
        <v>276.5</v>
      </c>
      <c r="U98" s="137">
        <f t="shared" si="3"/>
        <v>241</v>
      </c>
    </row>
    <row r="99" spans="1:21" ht="14.25" customHeight="1">
      <c r="A99" s="20"/>
      <c r="B99" s="31"/>
      <c r="C99" s="12"/>
      <c r="D99" s="12"/>
      <c r="E99" s="12"/>
      <c r="F99" s="148" t="s">
        <v>19</v>
      </c>
      <c r="G99" s="148"/>
      <c r="H99" s="148" t="s">
        <v>18</v>
      </c>
      <c r="I99" s="148"/>
      <c r="J99" s="64"/>
      <c r="K99" s="64"/>
      <c r="L99" s="74"/>
      <c r="M99" s="74"/>
      <c r="N99" s="149" t="s">
        <v>9</v>
      </c>
      <c r="O99" s="149"/>
      <c r="P99" s="76"/>
      <c r="Q99" s="120"/>
      <c r="R99" s="120"/>
      <c r="T99" s="137" t="e">
        <f t="shared" si="2"/>
        <v>#VALUE!</v>
      </c>
      <c r="U99" s="137">
        <f t="shared" si="3"/>
        <v>0</v>
      </c>
    </row>
    <row r="100" spans="1:21" ht="14.25" customHeight="1">
      <c r="A100" s="20"/>
      <c r="B100" s="31"/>
      <c r="C100" s="12"/>
      <c r="D100" s="12"/>
      <c r="E100" s="12"/>
      <c r="F100" s="12">
        <v>86.2</v>
      </c>
      <c r="G100" s="12">
        <v>85</v>
      </c>
      <c r="H100" s="12">
        <v>196.6</v>
      </c>
      <c r="I100" s="12">
        <v>88</v>
      </c>
      <c r="J100" s="12"/>
      <c r="K100" s="12"/>
      <c r="L100" s="31"/>
      <c r="M100" s="31"/>
      <c r="N100" s="55">
        <f>F100+H100</f>
        <v>282.8</v>
      </c>
      <c r="O100" s="55">
        <f>G100+I100</f>
        <v>173</v>
      </c>
      <c r="P100" s="76"/>
      <c r="Q100" s="120"/>
      <c r="R100" s="120"/>
      <c r="T100" s="137">
        <f t="shared" si="2"/>
        <v>282.8</v>
      </c>
      <c r="U100" s="137">
        <f t="shared" si="3"/>
        <v>173</v>
      </c>
    </row>
    <row r="101" spans="1:21" ht="14.25" customHeight="1">
      <c r="A101" s="20"/>
      <c r="B101" s="31"/>
      <c r="C101" s="12"/>
      <c r="D101" s="12"/>
      <c r="E101" s="12"/>
      <c r="F101" s="148" t="s">
        <v>22</v>
      </c>
      <c r="G101" s="148"/>
      <c r="H101" s="148" t="s">
        <v>15</v>
      </c>
      <c r="I101" s="148"/>
      <c r="J101" s="64"/>
      <c r="K101" s="64"/>
      <c r="L101" s="74"/>
      <c r="M101" s="74"/>
      <c r="N101" s="149" t="s">
        <v>17</v>
      </c>
      <c r="O101" s="149"/>
      <c r="P101" s="76"/>
      <c r="Q101" s="120"/>
      <c r="R101" s="120"/>
      <c r="T101" s="137" t="e">
        <f t="shared" si="2"/>
        <v>#VALUE!</v>
      </c>
      <c r="U101" s="137">
        <f t="shared" si="3"/>
        <v>0</v>
      </c>
    </row>
    <row r="102" spans="1:21" ht="14.25" customHeight="1">
      <c r="A102" s="19"/>
      <c r="B102" s="33"/>
      <c r="C102" s="19"/>
      <c r="D102" s="19"/>
      <c r="E102" s="19"/>
      <c r="F102" s="19">
        <v>124.2</v>
      </c>
      <c r="G102" s="19">
        <v>90</v>
      </c>
      <c r="H102" s="19">
        <v>149.1</v>
      </c>
      <c r="I102" s="19">
        <v>60</v>
      </c>
      <c r="J102" s="19"/>
      <c r="K102" s="19"/>
      <c r="L102" s="33"/>
      <c r="M102" s="33"/>
      <c r="N102" s="66">
        <f>F102+H102</f>
        <v>273.3</v>
      </c>
      <c r="O102" s="66">
        <f>G102+I102</f>
        <v>150</v>
      </c>
      <c r="P102" s="78"/>
      <c r="Q102" s="121"/>
      <c r="R102" s="121"/>
      <c r="T102" s="137">
        <f t="shared" si="2"/>
        <v>273.3</v>
      </c>
      <c r="U102" s="137">
        <f t="shared" si="3"/>
        <v>150</v>
      </c>
    </row>
    <row r="103" spans="1:21" ht="14.25" customHeight="1">
      <c r="A103" s="4">
        <v>13</v>
      </c>
      <c r="B103" s="67" t="s">
        <v>67</v>
      </c>
      <c r="C103" s="17">
        <v>6</v>
      </c>
      <c r="D103" s="17">
        <f>D104</f>
        <v>0</v>
      </c>
      <c r="E103" s="17">
        <v>5</v>
      </c>
      <c r="F103" s="146"/>
      <c r="G103" s="147"/>
      <c r="H103" s="146"/>
      <c r="I103" s="147"/>
      <c r="J103" s="146"/>
      <c r="K103" s="147"/>
      <c r="L103" s="146"/>
      <c r="M103" s="147"/>
      <c r="N103" s="146"/>
      <c r="O103" s="147"/>
      <c r="P103" s="118">
        <v>3</v>
      </c>
      <c r="Q103" s="119">
        <f>C103-R103</f>
        <v>2</v>
      </c>
      <c r="R103" s="119">
        <f>C103-D103-E103+P103</f>
        <v>4</v>
      </c>
      <c r="T103" s="137">
        <f t="shared" si="2"/>
        <v>0</v>
      </c>
      <c r="U103" s="137">
        <f t="shared" si="3"/>
        <v>0</v>
      </c>
    </row>
    <row r="104" spans="1:21" ht="14.25" customHeight="1">
      <c r="A104" s="20"/>
      <c r="B104" s="31"/>
      <c r="C104" s="12"/>
      <c r="D104" s="12"/>
      <c r="E104" s="12"/>
      <c r="F104" s="148" t="s">
        <v>13</v>
      </c>
      <c r="G104" s="148"/>
      <c r="H104" s="148" t="s">
        <v>14</v>
      </c>
      <c r="I104" s="148"/>
      <c r="J104" s="64"/>
      <c r="K104" s="64"/>
      <c r="L104" s="74"/>
      <c r="M104" s="74"/>
      <c r="N104" s="149" t="s">
        <v>13</v>
      </c>
      <c r="O104" s="149"/>
      <c r="P104" s="76"/>
      <c r="Q104" s="120"/>
      <c r="R104" s="120"/>
      <c r="T104" s="137" t="e">
        <f t="shared" si="2"/>
        <v>#VALUE!</v>
      </c>
      <c r="U104" s="137">
        <f t="shared" si="3"/>
        <v>0</v>
      </c>
    </row>
    <row r="105" spans="1:21" ht="14.25" customHeight="1">
      <c r="A105" s="12"/>
      <c r="B105" s="31"/>
      <c r="C105" s="12"/>
      <c r="D105" s="12"/>
      <c r="E105" s="12"/>
      <c r="F105" s="12">
        <v>42.1</v>
      </c>
      <c r="G105" s="12">
        <v>136</v>
      </c>
      <c r="H105" s="12">
        <v>53</v>
      </c>
      <c r="I105" s="12">
        <v>136</v>
      </c>
      <c r="J105" s="12"/>
      <c r="K105" s="12"/>
      <c r="L105" s="31"/>
      <c r="M105" s="31"/>
      <c r="N105" s="68">
        <f>F105+H105</f>
        <v>95.1</v>
      </c>
      <c r="O105" s="66">
        <f>G105+I105</f>
        <v>272</v>
      </c>
      <c r="P105" s="76"/>
      <c r="Q105" s="120"/>
      <c r="R105" s="120"/>
      <c r="T105" s="137">
        <f t="shared" si="2"/>
        <v>95.1</v>
      </c>
      <c r="U105" s="137">
        <f t="shared" si="3"/>
        <v>272</v>
      </c>
    </row>
    <row r="106" spans="1:21" ht="14.25" customHeight="1">
      <c r="A106" s="20"/>
      <c r="B106" s="31"/>
      <c r="C106" s="12"/>
      <c r="D106" s="12"/>
      <c r="E106" s="12"/>
      <c r="F106" s="150" t="s">
        <v>8</v>
      </c>
      <c r="G106" s="150"/>
      <c r="H106" s="148" t="s">
        <v>9</v>
      </c>
      <c r="I106" s="148"/>
      <c r="J106" s="64"/>
      <c r="K106" s="64"/>
      <c r="L106" s="74"/>
      <c r="M106" s="74"/>
      <c r="N106" s="149" t="s">
        <v>14</v>
      </c>
      <c r="O106" s="149"/>
      <c r="P106" s="75"/>
      <c r="Q106" s="34"/>
      <c r="R106" s="34"/>
      <c r="T106" s="137" t="e">
        <f t="shared" si="2"/>
        <v>#VALUE!</v>
      </c>
      <c r="U106" s="137">
        <f t="shared" si="3"/>
        <v>0</v>
      </c>
    </row>
    <row r="107" spans="1:21" ht="14.25" customHeight="1">
      <c r="A107" s="12"/>
      <c r="B107" s="31"/>
      <c r="C107" s="12"/>
      <c r="D107" s="12"/>
      <c r="E107" s="12"/>
      <c r="F107" s="9">
        <v>42.4</v>
      </c>
      <c r="G107" s="9">
        <v>102</v>
      </c>
      <c r="H107" s="12">
        <v>65</v>
      </c>
      <c r="I107" s="12">
        <v>140</v>
      </c>
      <c r="J107" s="12"/>
      <c r="K107" s="12"/>
      <c r="L107" s="31"/>
      <c r="M107" s="31"/>
      <c r="N107" s="68">
        <f>F107+H107</f>
        <v>107.4</v>
      </c>
      <c r="O107" s="66">
        <f>G107+I107</f>
        <v>242</v>
      </c>
      <c r="P107" s="76"/>
      <c r="Q107" s="34"/>
      <c r="R107" s="34"/>
      <c r="T107" s="137">
        <f t="shared" si="2"/>
        <v>107.4</v>
      </c>
      <c r="U107" s="137">
        <f t="shared" si="3"/>
        <v>242</v>
      </c>
    </row>
    <row r="108" spans="1:21" ht="14.25" customHeight="1">
      <c r="A108" s="20"/>
      <c r="B108" s="31"/>
      <c r="C108" s="12"/>
      <c r="D108" s="12"/>
      <c r="E108" s="12"/>
      <c r="F108" s="150" t="s">
        <v>68</v>
      </c>
      <c r="G108" s="150"/>
      <c r="H108" s="148" t="s">
        <v>10</v>
      </c>
      <c r="I108" s="148"/>
      <c r="J108" s="64"/>
      <c r="K108" s="64"/>
      <c r="L108" s="74"/>
      <c r="M108" s="74"/>
      <c r="N108" s="149" t="s">
        <v>8</v>
      </c>
      <c r="O108" s="149"/>
      <c r="P108" s="75"/>
      <c r="Q108" s="34"/>
      <c r="R108" s="34"/>
      <c r="T108" s="137" t="e">
        <f t="shared" si="2"/>
        <v>#VALUE!</v>
      </c>
      <c r="U108" s="137">
        <f t="shared" si="3"/>
        <v>0</v>
      </c>
    </row>
    <row r="109" spans="1:21" ht="14.25" customHeight="1">
      <c r="A109" s="19"/>
      <c r="B109" s="33"/>
      <c r="C109" s="19"/>
      <c r="D109" s="19"/>
      <c r="E109" s="19"/>
      <c r="F109" s="11">
        <v>4.7</v>
      </c>
      <c r="G109" s="11">
        <v>15</v>
      </c>
      <c r="H109" s="19">
        <v>234.1</v>
      </c>
      <c r="I109" s="19">
        <v>155</v>
      </c>
      <c r="J109" s="19"/>
      <c r="K109" s="19"/>
      <c r="L109" s="33"/>
      <c r="M109" s="33"/>
      <c r="N109" s="77">
        <f>F109+H109</f>
        <v>238.79999999999998</v>
      </c>
      <c r="O109" s="66">
        <f>G109+I109</f>
        <v>170</v>
      </c>
      <c r="P109" s="78"/>
      <c r="Q109" s="36"/>
      <c r="R109" s="36"/>
      <c r="T109" s="137">
        <f t="shared" si="2"/>
        <v>238.79999999999998</v>
      </c>
      <c r="U109" s="137">
        <f t="shared" si="3"/>
        <v>170</v>
      </c>
    </row>
    <row r="110" spans="1:21" ht="19.5" customHeight="1">
      <c r="A110" s="21"/>
      <c r="B110" s="3" t="s">
        <v>260</v>
      </c>
      <c r="C110" s="21">
        <f>C11+C20+C25+C32+C39+C48+C55+C70+C77+C80+C91+C94+C103</f>
        <v>134</v>
      </c>
      <c r="D110" s="21">
        <f>D11+D20+D25+D32+D39+D48+D55+D70+D77+D80+D91+D94+D103</f>
        <v>41</v>
      </c>
      <c r="E110" s="21">
        <f>E11+E20+E25+E32+E39+E48+E55+E70+E77+E80+E91+E94+E103</f>
        <v>46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>
        <f>P11+P20+P25+P32+P39+P48+P55+P70+P77+P80+P91+P94+P103</f>
        <v>43</v>
      </c>
      <c r="Q110" s="21">
        <f>Q11+Q20+Q25+Q32+Q39+Q48+Q55+Q70+Q77+Q80+Q91+Q94+Q103</f>
        <v>44</v>
      </c>
      <c r="R110" s="21">
        <f>R11+R20+R25+R32+R39+R48+R55+R70+R77+R80+R91+R94+R103</f>
        <v>90</v>
      </c>
      <c r="T110" s="137">
        <f t="shared" si="2"/>
        <v>0</v>
      </c>
      <c r="U110" s="137">
        <f t="shared" si="3"/>
        <v>0</v>
      </c>
    </row>
    <row r="111" spans="1:21" ht="19.5" customHeight="1">
      <c r="A111" s="26">
        <v>14</v>
      </c>
      <c r="B111" s="30" t="s">
        <v>34</v>
      </c>
      <c r="C111" s="4">
        <v>9</v>
      </c>
      <c r="D111" s="154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6"/>
      <c r="R111" s="4">
        <v>9</v>
      </c>
      <c r="T111" s="137">
        <f t="shared" si="2"/>
        <v>0</v>
      </c>
      <c r="U111" s="137">
        <f t="shared" si="3"/>
        <v>0</v>
      </c>
    </row>
    <row r="112" spans="1:21" ht="19.5" customHeight="1">
      <c r="A112" s="27">
        <v>15</v>
      </c>
      <c r="B112" s="63" t="s">
        <v>35</v>
      </c>
      <c r="C112" s="20">
        <v>10</v>
      </c>
      <c r="D112" s="157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9"/>
      <c r="R112" s="20">
        <v>10</v>
      </c>
      <c r="T112" s="137">
        <f t="shared" si="2"/>
        <v>0</v>
      </c>
      <c r="U112" s="137">
        <f t="shared" si="3"/>
        <v>0</v>
      </c>
    </row>
    <row r="113" spans="1:21" ht="19.5" customHeight="1">
      <c r="A113" s="27">
        <v>16</v>
      </c>
      <c r="B113" s="63" t="s">
        <v>36</v>
      </c>
      <c r="C113" s="20">
        <v>11</v>
      </c>
      <c r="D113" s="157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9"/>
      <c r="R113" s="20">
        <v>11</v>
      </c>
      <c r="T113" s="137">
        <f t="shared" si="2"/>
        <v>0</v>
      </c>
      <c r="U113" s="137">
        <f t="shared" si="3"/>
        <v>0</v>
      </c>
    </row>
    <row r="114" spans="1:21" ht="19.5" customHeight="1">
      <c r="A114" s="27">
        <v>17</v>
      </c>
      <c r="B114" s="63" t="s">
        <v>37</v>
      </c>
      <c r="C114" s="20">
        <v>9</v>
      </c>
      <c r="D114" s="157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9"/>
      <c r="R114" s="20">
        <v>9</v>
      </c>
      <c r="T114" s="137">
        <f t="shared" si="2"/>
        <v>0</v>
      </c>
      <c r="U114" s="137">
        <f t="shared" si="3"/>
        <v>0</v>
      </c>
    </row>
    <row r="115" spans="1:21" ht="19.5" customHeight="1">
      <c r="A115" s="27">
        <v>18</v>
      </c>
      <c r="B115" s="63" t="s">
        <v>45</v>
      </c>
      <c r="C115" s="27">
        <v>6</v>
      </c>
      <c r="D115" s="157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9"/>
      <c r="R115" s="27">
        <v>6</v>
      </c>
      <c r="T115" s="137">
        <f t="shared" si="2"/>
        <v>0</v>
      </c>
      <c r="U115" s="137">
        <f t="shared" si="3"/>
        <v>0</v>
      </c>
    </row>
    <row r="116" spans="1:21" ht="19.5" customHeight="1">
      <c r="A116" s="27">
        <v>19</v>
      </c>
      <c r="B116" s="63" t="s">
        <v>46</v>
      </c>
      <c r="C116" s="20">
        <v>8</v>
      </c>
      <c r="D116" s="157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9"/>
      <c r="R116" s="20">
        <v>8</v>
      </c>
      <c r="T116" s="137">
        <f t="shared" si="2"/>
        <v>0</v>
      </c>
      <c r="U116" s="137">
        <f t="shared" si="3"/>
        <v>0</v>
      </c>
    </row>
    <row r="117" spans="1:21" ht="19.5" customHeight="1">
      <c r="A117" s="27">
        <v>20</v>
      </c>
      <c r="B117" s="63" t="s">
        <v>47</v>
      </c>
      <c r="C117" s="20">
        <v>8</v>
      </c>
      <c r="D117" s="157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9"/>
      <c r="R117" s="20">
        <v>8</v>
      </c>
      <c r="T117" s="137">
        <f t="shared" si="2"/>
        <v>0</v>
      </c>
      <c r="U117" s="137">
        <f t="shared" si="3"/>
        <v>0</v>
      </c>
    </row>
    <row r="118" spans="1:21" ht="19.5" customHeight="1">
      <c r="A118" s="27">
        <v>21</v>
      </c>
      <c r="B118" s="63" t="s">
        <v>49</v>
      </c>
      <c r="C118" s="20">
        <v>6</v>
      </c>
      <c r="D118" s="157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9"/>
      <c r="R118" s="20">
        <v>6</v>
      </c>
      <c r="T118" s="137">
        <f t="shared" si="2"/>
        <v>0</v>
      </c>
      <c r="U118" s="137">
        <f t="shared" si="3"/>
        <v>0</v>
      </c>
    </row>
    <row r="119" spans="1:21" ht="19.5" customHeight="1">
      <c r="A119" s="27">
        <v>22</v>
      </c>
      <c r="B119" s="63" t="s">
        <v>51</v>
      </c>
      <c r="C119" s="20">
        <v>4</v>
      </c>
      <c r="D119" s="157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9"/>
      <c r="R119" s="20">
        <v>4</v>
      </c>
      <c r="T119" s="137">
        <f t="shared" si="2"/>
        <v>0</v>
      </c>
      <c r="U119" s="137">
        <f t="shared" si="3"/>
        <v>0</v>
      </c>
    </row>
    <row r="120" spans="1:21" ht="19.5" customHeight="1">
      <c r="A120" s="27">
        <v>23</v>
      </c>
      <c r="B120" s="63" t="s">
        <v>53</v>
      </c>
      <c r="C120" s="20">
        <v>6</v>
      </c>
      <c r="D120" s="157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9"/>
      <c r="R120" s="20">
        <v>12</v>
      </c>
      <c r="T120" s="137">
        <f t="shared" si="2"/>
        <v>0</v>
      </c>
      <c r="U120" s="137">
        <f t="shared" si="3"/>
        <v>0</v>
      </c>
    </row>
    <row r="121" spans="1:21" ht="19.5" customHeight="1">
      <c r="A121" s="27">
        <v>24</v>
      </c>
      <c r="B121" s="63" t="s">
        <v>56</v>
      </c>
      <c r="C121" s="20">
        <v>7</v>
      </c>
      <c r="D121" s="157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9"/>
      <c r="R121" s="20">
        <v>6</v>
      </c>
      <c r="T121" s="137">
        <f t="shared" si="2"/>
        <v>0</v>
      </c>
      <c r="U121" s="137">
        <f t="shared" si="3"/>
        <v>0</v>
      </c>
    </row>
    <row r="122" spans="1:21" ht="19.5" customHeight="1">
      <c r="A122" s="27">
        <v>25</v>
      </c>
      <c r="B122" s="63" t="s">
        <v>57</v>
      </c>
      <c r="C122" s="20">
        <v>13</v>
      </c>
      <c r="D122" s="157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9"/>
      <c r="R122" s="20">
        <v>7</v>
      </c>
      <c r="T122" s="137">
        <f t="shared" si="2"/>
        <v>0</v>
      </c>
      <c r="U122" s="137">
        <f t="shared" si="3"/>
        <v>0</v>
      </c>
    </row>
    <row r="123" spans="1:21" ht="19.5" customHeight="1">
      <c r="A123" s="27">
        <v>26</v>
      </c>
      <c r="B123" s="63" t="s">
        <v>60</v>
      </c>
      <c r="C123" s="20">
        <v>6</v>
      </c>
      <c r="D123" s="157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9"/>
      <c r="R123" s="20">
        <v>13</v>
      </c>
      <c r="T123" s="137">
        <f t="shared" si="2"/>
        <v>0</v>
      </c>
      <c r="U123" s="137">
        <f t="shared" si="3"/>
        <v>0</v>
      </c>
    </row>
    <row r="124" spans="1:21" ht="19.5" customHeight="1">
      <c r="A124" s="27">
        <v>27</v>
      </c>
      <c r="B124" s="63" t="s">
        <v>52</v>
      </c>
      <c r="C124" s="20">
        <v>12</v>
      </c>
      <c r="D124" s="157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9"/>
      <c r="R124" s="20">
        <v>6</v>
      </c>
      <c r="T124" s="137">
        <f t="shared" si="2"/>
        <v>0</v>
      </c>
      <c r="U124" s="137">
        <f t="shared" si="3"/>
        <v>0</v>
      </c>
    </row>
    <row r="125" spans="1:21" ht="19.5" customHeight="1">
      <c r="A125" s="27">
        <v>28</v>
      </c>
      <c r="B125" s="59" t="s">
        <v>69</v>
      </c>
      <c r="C125" s="20">
        <v>7</v>
      </c>
      <c r="D125" s="157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9"/>
      <c r="R125" s="20">
        <v>7</v>
      </c>
      <c r="T125" s="137">
        <f t="shared" si="2"/>
        <v>0</v>
      </c>
      <c r="U125" s="137">
        <f t="shared" si="3"/>
        <v>0</v>
      </c>
    </row>
    <row r="126" spans="1:21" ht="19.5" customHeight="1">
      <c r="A126" s="27">
        <v>29</v>
      </c>
      <c r="B126" s="89" t="s">
        <v>70</v>
      </c>
      <c r="C126" s="20">
        <v>11</v>
      </c>
      <c r="D126" s="157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9"/>
      <c r="R126" s="20">
        <v>11</v>
      </c>
      <c r="T126" s="137">
        <f t="shared" si="2"/>
        <v>0</v>
      </c>
      <c r="U126" s="137">
        <f t="shared" si="3"/>
        <v>0</v>
      </c>
    </row>
    <row r="127" spans="1:21" ht="19.5" customHeight="1">
      <c r="A127" s="27">
        <v>30</v>
      </c>
      <c r="B127" s="89" t="s">
        <v>71</v>
      </c>
      <c r="C127" s="20">
        <v>4</v>
      </c>
      <c r="D127" s="157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9"/>
      <c r="R127" s="20">
        <v>4</v>
      </c>
      <c r="T127" s="137">
        <f t="shared" si="2"/>
        <v>0</v>
      </c>
      <c r="U127" s="137">
        <f t="shared" si="3"/>
        <v>0</v>
      </c>
    </row>
    <row r="128" spans="1:21" ht="19.5" customHeight="1">
      <c r="A128" s="27">
        <v>31</v>
      </c>
      <c r="B128" s="89" t="s">
        <v>73</v>
      </c>
      <c r="C128" s="20">
        <v>8</v>
      </c>
      <c r="D128" s="157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9"/>
      <c r="R128" s="20">
        <v>8</v>
      </c>
      <c r="T128" s="137">
        <f t="shared" si="2"/>
        <v>0</v>
      </c>
      <c r="U128" s="137">
        <f t="shared" si="3"/>
        <v>0</v>
      </c>
    </row>
    <row r="129" spans="1:21" ht="19.5" customHeight="1">
      <c r="A129" s="27">
        <v>32</v>
      </c>
      <c r="B129" s="89" t="s">
        <v>72</v>
      </c>
      <c r="C129" s="20">
        <v>5</v>
      </c>
      <c r="D129" s="157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9"/>
      <c r="R129" s="20">
        <v>5</v>
      </c>
      <c r="T129" s="137">
        <f t="shared" si="2"/>
        <v>0</v>
      </c>
      <c r="U129" s="137">
        <f t="shared" si="3"/>
        <v>0</v>
      </c>
    </row>
    <row r="130" spans="1:21" ht="19.5" customHeight="1">
      <c r="A130" s="52">
        <v>33</v>
      </c>
      <c r="B130" s="132" t="s">
        <v>74</v>
      </c>
      <c r="C130" s="37">
        <v>10</v>
      </c>
      <c r="D130" s="157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59"/>
      <c r="R130" s="37">
        <v>10</v>
      </c>
      <c r="T130" s="137">
        <f t="shared" si="2"/>
        <v>0</v>
      </c>
      <c r="U130" s="137">
        <f t="shared" si="3"/>
        <v>0</v>
      </c>
    </row>
    <row r="131" spans="1:21" s="110" customFormat="1" ht="19.5" customHeight="1">
      <c r="A131" s="38"/>
      <c r="B131" s="138" t="s">
        <v>306</v>
      </c>
      <c r="C131" s="38">
        <f>SUM(C110:C130)</f>
        <v>294</v>
      </c>
      <c r="D131" s="38">
        <f>SUM(D110:D130)</f>
        <v>41</v>
      </c>
      <c r="E131" s="38">
        <f>SUM(E110:E130)</f>
        <v>46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>
        <f>SUM(P110:P130)</f>
        <v>43</v>
      </c>
      <c r="Q131" s="38">
        <f>SUM(Q110:Q130)</f>
        <v>44</v>
      </c>
      <c r="R131" s="38">
        <f>SUM(R110:R130)</f>
        <v>250</v>
      </c>
      <c r="T131" s="137">
        <f t="shared" si="2"/>
        <v>0</v>
      </c>
      <c r="U131" s="137">
        <f t="shared" si="3"/>
        <v>0</v>
      </c>
    </row>
    <row r="132" spans="20:21" ht="12.75">
      <c r="T132" s="137">
        <f t="shared" si="2"/>
        <v>0</v>
      </c>
      <c r="U132" s="137">
        <f t="shared" si="3"/>
        <v>0</v>
      </c>
    </row>
    <row r="133" spans="20:21" ht="12.75">
      <c r="T133" s="137">
        <f t="shared" si="2"/>
        <v>0</v>
      </c>
      <c r="U133" s="137">
        <f t="shared" si="3"/>
        <v>0</v>
      </c>
    </row>
  </sheetData>
  <sheetProtection/>
  <mergeCells count="214">
    <mergeCell ref="A2:C2"/>
    <mergeCell ref="A3:B3"/>
    <mergeCell ref="D111:Q130"/>
    <mergeCell ref="Q8:R9"/>
    <mergeCell ref="B5:Q5"/>
    <mergeCell ref="A8:A10"/>
    <mergeCell ref="B8:B10"/>
    <mergeCell ref="C8:C10"/>
    <mergeCell ref="O7:R7"/>
    <mergeCell ref="D8:E9"/>
    <mergeCell ref="F8:M9"/>
    <mergeCell ref="N8:O9"/>
    <mergeCell ref="P8:P10"/>
    <mergeCell ref="F18:G18"/>
    <mergeCell ref="H18:I18"/>
    <mergeCell ref="N18:O18"/>
    <mergeCell ref="F12:G12"/>
    <mergeCell ref="H12:I12"/>
    <mergeCell ref="N12:O12"/>
    <mergeCell ref="F14:G14"/>
    <mergeCell ref="H14:I14"/>
    <mergeCell ref="N14:O14"/>
    <mergeCell ref="F21:G21"/>
    <mergeCell ref="H21:I21"/>
    <mergeCell ref="N21:O21"/>
    <mergeCell ref="N20:O20"/>
    <mergeCell ref="F16:G16"/>
    <mergeCell ref="H16:I16"/>
    <mergeCell ref="F23:G23"/>
    <mergeCell ref="H23:I23"/>
    <mergeCell ref="N23:O23"/>
    <mergeCell ref="F26:G26"/>
    <mergeCell ref="H26:I26"/>
    <mergeCell ref="N26:O26"/>
    <mergeCell ref="L25:M25"/>
    <mergeCell ref="N25:O25"/>
    <mergeCell ref="F28:G28"/>
    <mergeCell ref="H28:I28"/>
    <mergeCell ref="N28:O28"/>
    <mergeCell ref="N33:O33"/>
    <mergeCell ref="F35:G35"/>
    <mergeCell ref="H35:I35"/>
    <mergeCell ref="N35:O35"/>
    <mergeCell ref="N30:O30"/>
    <mergeCell ref="H32:I32"/>
    <mergeCell ref="J32:K32"/>
    <mergeCell ref="J30:K30"/>
    <mergeCell ref="N37:O37"/>
    <mergeCell ref="F40:G40"/>
    <mergeCell ref="H40:I40"/>
    <mergeCell ref="N40:O40"/>
    <mergeCell ref="L39:M39"/>
    <mergeCell ref="N39:O39"/>
    <mergeCell ref="F37:G37"/>
    <mergeCell ref="N42:O42"/>
    <mergeCell ref="F44:G44"/>
    <mergeCell ref="H44:I44"/>
    <mergeCell ref="N44:O44"/>
    <mergeCell ref="L32:M32"/>
    <mergeCell ref="N32:O32"/>
    <mergeCell ref="F48:G48"/>
    <mergeCell ref="H48:I48"/>
    <mergeCell ref="J48:K48"/>
    <mergeCell ref="H37:I37"/>
    <mergeCell ref="F42:G42"/>
    <mergeCell ref="H42:I42"/>
    <mergeCell ref="F53:G53"/>
    <mergeCell ref="H53:I53"/>
    <mergeCell ref="N53:O53"/>
    <mergeCell ref="F46:G46"/>
    <mergeCell ref="H46:I46"/>
    <mergeCell ref="J46:K46"/>
    <mergeCell ref="N46:O46"/>
    <mergeCell ref="F49:G49"/>
    <mergeCell ref="H49:I49"/>
    <mergeCell ref="N49:O49"/>
    <mergeCell ref="F56:G56"/>
    <mergeCell ref="H56:I56"/>
    <mergeCell ref="N56:O56"/>
    <mergeCell ref="F58:G58"/>
    <mergeCell ref="H58:I58"/>
    <mergeCell ref="N58:O58"/>
    <mergeCell ref="F60:G60"/>
    <mergeCell ref="H60:I60"/>
    <mergeCell ref="N60:O60"/>
    <mergeCell ref="F62:G62"/>
    <mergeCell ref="H62:I62"/>
    <mergeCell ref="N62:O62"/>
    <mergeCell ref="F68:G68"/>
    <mergeCell ref="F64:G64"/>
    <mergeCell ref="H64:I64"/>
    <mergeCell ref="N64:O64"/>
    <mergeCell ref="F66:G66"/>
    <mergeCell ref="H66:I66"/>
    <mergeCell ref="N66:O66"/>
    <mergeCell ref="F71:G71"/>
    <mergeCell ref="H71:I71"/>
    <mergeCell ref="N71:O71"/>
    <mergeCell ref="N70:O70"/>
    <mergeCell ref="F70:G70"/>
    <mergeCell ref="H70:I70"/>
    <mergeCell ref="J70:K70"/>
    <mergeCell ref="L70:M70"/>
    <mergeCell ref="F73:G73"/>
    <mergeCell ref="H73:I73"/>
    <mergeCell ref="N73:O73"/>
    <mergeCell ref="F75:G75"/>
    <mergeCell ref="H75:I75"/>
    <mergeCell ref="N75:O75"/>
    <mergeCell ref="F78:G78"/>
    <mergeCell ref="H78:I78"/>
    <mergeCell ref="N78:O78"/>
    <mergeCell ref="F81:G81"/>
    <mergeCell ref="H81:I81"/>
    <mergeCell ref="N81:O81"/>
    <mergeCell ref="N80:O80"/>
    <mergeCell ref="F83:G83"/>
    <mergeCell ref="H83:I83"/>
    <mergeCell ref="N83:O83"/>
    <mergeCell ref="L91:M91"/>
    <mergeCell ref="F85:G85"/>
    <mergeCell ref="H85:I85"/>
    <mergeCell ref="N85:O85"/>
    <mergeCell ref="F87:G87"/>
    <mergeCell ref="H87:I87"/>
    <mergeCell ref="N87:O87"/>
    <mergeCell ref="N95:O95"/>
    <mergeCell ref="F89:G89"/>
    <mergeCell ref="H89:I89"/>
    <mergeCell ref="N89:O89"/>
    <mergeCell ref="F92:G92"/>
    <mergeCell ref="H92:I92"/>
    <mergeCell ref="N92:O92"/>
    <mergeCell ref="F91:G91"/>
    <mergeCell ref="H91:I91"/>
    <mergeCell ref="J91:K91"/>
    <mergeCell ref="F103:G103"/>
    <mergeCell ref="F95:G95"/>
    <mergeCell ref="H95:I95"/>
    <mergeCell ref="J95:K95"/>
    <mergeCell ref="N99:O99"/>
    <mergeCell ref="F108:G108"/>
    <mergeCell ref="H108:I108"/>
    <mergeCell ref="N108:O108"/>
    <mergeCell ref="F101:G101"/>
    <mergeCell ref="H101:I101"/>
    <mergeCell ref="N101:O101"/>
    <mergeCell ref="F104:G104"/>
    <mergeCell ref="H104:I104"/>
    <mergeCell ref="N104:O104"/>
    <mergeCell ref="J39:K39"/>
    <mergeCell ref="F106:G106"/>
    <mergeCell ref="H106:I106"/>
    <mergeCell ref="N106:O106"/>
    <mergeCell ref="F97:G97"/>
    <mergeCell ref="H97:I97"/>
    <mergeCell ref="L11:M11"/>
    <mergeCell ref="N11:O11"/>
    <mergeCell ref="F20:G20"/>
    <mergeCell ref="H20:I20"/>
    <mergeCell ref="J20:K20"/>
    <mergeCell ref="L20:M20"/>
    <mergeCell ref="N16:O16"/>
    <mergeCell ref="F11:G11"/>
    <mergeCell ref="H11:I11"/>
    <mergeCell ref="J11:K11"/>
    <mergeCell ref="F32:G32"/>
    <mergeCell ref="J25:K25"/>
    <mergeCell ref="F39:G39"/>
    <mergeCell ref="H39:I39"/>
    <mergeCell ref="F33:G33"/>
    <mergeCell ref="F30:G30"/>
    <mergeCell ref="H30:I30"/>
    <mergeCell ref="H33:I33"/>
    <mergeCell ref="F25:G25"/>
    <mergeCell ref="H25:I25"/>
    <mergeCell ref="H103:I103"/>
    <mergeCell ref="J103:K103"/>
    <mergeCell ref="L103:M103"/>
    <mergeCell ref="N103:O103"/>
    <mergeCell ref="N91:O91"/>
    <mergeCell ref="F77:G77"/>
    <mergeCell ref="N97:O97"/>
    <mergeCell ref="F99:G99"/>
    <mergeCell ref="H99:I99"/>
    <mergeCell ref="F80:G80"/>
    <mergeCell ref="N48:O48"/>
    <mergeCell ref="N55:O55"/>
    <mergeCell ref="L48:M48"/>
    <mergeCell ref="F55:G55"/>
    <mergeCell ref="H55:I55"/>
    <mergeCell ref="J55:K55"/>
    <mergeCell ref="L55:M55"/>
    <mergeCell ref="F51:G51"/>
    <mergeCell ref="H51:I51"/>
    <mergeCell ref="N51:O51"/>
    <mergeCell ref="H68:I68"/>
    <mergeCell ref="L77:M77"/>
    <mergeCell ref="N77:O77"/>
    <mergeCell ref="N94:O94"/>
    <mergeCell ref="H80:I80"/>
    <mergeCell ref="J80:K80"/>
    <mergeCell ref="L80:M80"/>
    <mergeCell ref="N68:O68"/>
    <mergeCell ref="Q1:R1"/>
    <mergeCell ref="D2:R2"/>
    <mergeCell ref="D3:R3"/>
    <mergeCell ref="A6:R6"/>
    <mergeCell ref="F94:G94"/>
    <mergeCell ref="H94:I94"/>
    <mergeCell ref="J94:K94"/>
    <mergeCell ref="L94:M94"/>
    <mergeCell ref="H77:I77"/>
    <mergeCell ref="J77:K77"/>
  </mergeCells>
  <printOptions horizontalCentered="1"/>
  <pageMargins left="0" right="0" top="0.5118110236220472" bottom="0.95" header="0.5118110236220472" footer="0.5118110236220472"/>
  <pageSetup firstPageNumber="19" useFirstPageNumber="1" horizontalDpi="600" verticalDpi="600" orientation="portrait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7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N8" sqref="N8:O9"/>
    </sheetView>
  </sheetViews>
  <sheetFormatPr defaultColWidth="9.140625" defaultRowHeight="12.75"/>
  <cols>
    <col min="1" max="1" width="3.7109375" style="2" customWidth="1"/>
    <col min="2" max="2" width="16.7109375" style="1" customWidth="1"/>
    <col min="3" max="3" width="4.57421875" style="2" customWidth="1"/>
    <col min="4" max="4" width="3.8515625" style="2" customWidth="1"/>
    <col min="5" max="5" width="3.421875" style="2" customWidth="1"/>
    <col min="6" max="6" width="6.421875" style="1" customWidth="1"/>
    <col min="7" max="7" width="4.7109375" style="1" customWidth="1"/>
    <col min="8" max="8" width="5.8515625" style="1" customWidth="1"/>
    <col min="9" max="9" width="5.421875" style="1" customWidth="1"/>
    <col min="10" max="10" width="5.7109375" style="1" customWidth="1"/>
    <col min="11" max="11" width="4.7109375" style="1" customWidth="1"/>
    <col min="12" max="12" width="4.421875" style="1" customWidth="1"/>
    <col min="13" max="13" width="4.28125" style="1" customWidth="1"/>
    <col min="14" max="14" width="7.28125" style="1" customWidth="1"/>
    <col min="15" max="15" width="6.421875" style="1" customWidth="1"/>
    <col min="16" max="16" width="5.140625" style="61" customWidth="1"/>
    <col min="17" max="17" width="4.7109375" style="1" customWidth="1"/>
    <col min="18" max="18" width="4.57421875" style="47" customWidth="1"/>
    <col min="19" max="16384" width="9.140625" style="1" customWidth="1"/>
  </cols>
  <sheetData>
    <row r="1" spans="17:18" ht="12.75">
      <c r="Q1" s="143" t="s">
        <v>320</v>
      </c>
      <c r="R1" s="143"/>
    </row>
    <row r="2" spans="1:18" ht="15.75">
      <c r="A2" s="153" t="s">
        <v>307</v>
      </c>
      <c r="B2" s="153"/>
      <c r="C2" s="153"/>
      <c r="D2" s="144" t="s">
        <v>308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.75">
      <c r="A3" s="153" t="s">
        <v>309</v>
      </c>
      <c r="B3" s="153"/>
      <c r="D3" s="144" t="s">
        <v>310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6" ht="24" customHeight="1">
      <c r="A4" s="141"/>
      <c r="B4" s="141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22.5" customHeight="1">
      <c r="A5" s="106"/>
      <c r="B5" s="144" t="s">
        <v>312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8" ht="14.25" customHeight="1">
      <c r="A6" s="145" t="s">
        <v>316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5:16" ht="26.25" customHeight="1">
      <c r="O7" s="131"/>
      <c r="P7" s="131"/>
    </row>
    <row r="8" spans="1:18" ht="12.75" customHeight="1">
      <c r="A8" s="152" t="s">
        <v>0</v>
      </c>
      <c r="B8" s="152" t="s">
        <v>1</v>
      </c>
      <c r="C8" s="152" t="s">
        <v>4</v>
      </c>
      <c r="D8" s="152" t="s">
        <v>286</v>
      </c>
      <c r="E8" s="152"/>
      <c r="F8" s="152" t="s">
        <v>287</v>
      </c>
      <c r="G8" s="152"/>
      <c r="H8" s="152"/>
      <c r="I8" s="152"/>
      <c r="J8" s="152"/>
      <c r="K8" s="152"/>
      <c r="L8" s="152"/>
      <c r="M8" s="152"/>
      <c r="N8" s="152" t="s">
        <v>288</v>
      </c>
      <c r="O8" s="152"/>
      <c r="P8" s="152" t="s">
        <v>289</v>
      </c>
      <c r="Q8" s="152" t="s">
        <v>290</v>
      </c>
      <c r="R8" s="152"/>
    </row>
    <row r="9" spans="1:18" ht="30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3" ht="58.5" customHeight="1">
      <c r="A10" s="152"/>
      <c r="B10" s="152"/>
      <c r="C10" s="152"/>
      <c r="D10" s="62" t="s">
        <v>280</v>
      </c>
      <c r="E10" s="62" t="s">
        <v>12</v>
      </c>
      <c r="F10" s="62" t="s">
        <v>2</v>
      </c>
      <c r="G10" s="62" t="s">
        <v>3</v>
      </c>
      <c r="H10" s="62" t="s">
        <v>2</v>
      </c>
      <c r="I10" s="62" t="s">
        <v>3</v>
      </c>
      <c r="J10" s="62" t="s">
        <v>2</v>
      </c>
      <c r="K10" s="62" t="s">
        <v>3</v>
      </c>
      <c r="L10" s="62" t="s">
        <v>2</v>
      </c>
      <c r="M10" s="62" t="s">
        <v>3</v>
      </c>
      <c r="N10" s="62" t="s">
        <v>2</v>
      </c>
      <c r="O10" s="62" t="s">
        <v>3</v>
      </c>
      <c r="P10" s="152"/>
      <c r="Q10" s="46" t="s">
        <v>5</v>
      </c>
      <c r="R10" s="46" t="s">
        <v>6</v>
      </c>
      <c r="U10" s="107"/>
      <c r="V10" s="108"/>
      <c r="W10" s="109"/>
    </row>
    <row r="11" spans="1:18" s="44" customFormat="1" ht="12.75">
      <c r="A11" s="16">
        <v>1</v>
      </c>
      <c r="B11" s="23" t="s">
        <v>134</v>
      </c>
      <c r="C11" s="22">
        <v>8</v>
      </c>
      <c r="D11" s="51">
        <v>2</v>
      </c>
      <c r="E11" s="51"/>
      <c r="F11" s="146"/>
      <c r="G11" s="147"/>
      <c r="H11" s="146"/>
      <c r="I11" s="147"/>
      <c r="J11" s="146"/>
      <c r="K11" s="147"/>
      <c r="L11" s="146"/>
      <c r="M11" s="147"/>
      <c r="N11" s="146"/>
      <c r="O11" s="147"/>
      <c r="P11" s="117">
        <v>1</v>
      </c>
      <c r="Q11" s="119">
        <f>C11-R11</f>
        <v>1</v>
      </c>
      <c r="R11" s="119">
        <f>C11-D11-E11+P11</f>
        <v>7</v>
      </c>
    </row>
    <row r="12" spans="1:18" ht="12.75" customHeight="1">
      <c r="A12" s="12"/>
      <c r="B12" s="31"/>
      <c r="C12" s="12"/>
      <c r="D12" s="12"/>
      <c r="E12" s="12"/>
      <c r="F12" s="148" t="s">
        <v>76</v>
      </c>
      <c r="G12" s="148"/>
      <c r="H12" s="148" t="s">
        <v>125</v>
      </c>
      <c r="I12" s="148"/>
      <c r="J12" s="64"/>
      <c r="K12" s="64"/>
      <c r="L12" s="74"/>
      <c r="M12" s="74"/>
      <c r="N12" s="149" t="s">
        <v>77</v>
      </c>
      <c r="O12" s="149"/>
      <c r="P12" s="28"/>
      <c r="Q12" s="120"/>
      <c r="R12" s="120"/>
    </row>
    <row r="13" spans="1:21" ht="12.75">
      <c r="A13" s="19"/>
      <c r="B13" s="33"/>
      <c r="C13" s="19"/>
      <c r="D13" s="19"/>
      <c r="E13" s="19"/>
      <c r="F13" s="15">
        <v>122.3</v>
      </c>
      <c r="G13" s="15">
        <v>86</v>
      </c>
      <c r="H13" s="15">
        <v>121.2</v>
      </c>
      <c r="I13" s="15">
        <v>84</v>
      </c>
      <c r="J13" s="33"/>
      <c r="K13" s="33"/>
      <c r="L13" s="33"/>
      <c r="M13" s="33"/>
      <c r="N13" s="83">
        <f>F13+H13</f>
        <v>243.5</v>
      </c>
      <c r="O13" s="56">
        <f>G13+I13</f>
        <v>170</v>
      </c>
      <c r="P13" s="29"/>
      <c r="Q13" s="121"/>
      <c r="R13" s="121"/>
      <c r="T13" s="1">
        <f>F13+H13</f>
        <v>243.5</v>
      </c>
      <c r="U13" s="1">
        <f>G13+I13</f>
        <v>170</v>
      </c>
    </row>
    <row r="14" spans="1:21" s="44" customFormat="1" ht="12.75">
      <c r="A14" s="16">
        <v>2</v>
      </c>
      <c r="B14" s="53" t="s">
        <v>135</v>
      </c>
      <c r="C14" s="22">
        <v>16</v>
      </c>
      <c r="D14" s="51">
        <v>4</v>
      </c>
      <c r="E14" s="51">
        <v>2</v>
      </c>
      <c r="F14" s="146"/>
      <c r="G14" s="147"/>
      <c r="H14" s="146"/>
      <c r="I14" s="147"/>
      <c r="J14" s="146"/>
      <c r="K14" s="147"/>
      <c r="L14" s="146"/>
      <c r="M14" s="147"/>
      <c r="N14" s="146"/>
      <c r="O14" s="147"/>
      <c r="P14" s="117">
        <v>3</v>
      </c>
      <c r="Q14" s="119">
        <f>C14-R14</f>
        <v>3</v>
      </c>
      <c r="R14" s="119">
        <f>C14-D14-E14+P14</f>
        <v>13</v>
      </c>
      <c r="T14" s="1">
        <f aca="true" t="shared" si="0" ref="T14:T77">F14+H14</f>
        <v>0</v>
      </c>
      <c r="U14" s="1">
        <f aca="true" t="shared" si="1" ref="U14:U77">G14+I14</f>
        <v>0</v>
      </c>
    </row>
    <row r="15" spans="1:21" ht="12.75" customHeight="1">
      <c r="A15" s="12"/>
      <c r="B15" s="31"/>
      <c r="C15" s="12"/>
      <c r="D15" s="12"/>
      <c r="E15" s="12"/>
      <c r="F15" s="148" t="s">
        <v>26</v>
      </c>
      <c r="G15" s="148"/>
      <c r="H15" s="148" t="s">
        <v>78</v>
      </c>
      <c r="I15" s="148"/>
      <c r="J15" s="64"/>
      <c r="K15" s="64"/>
      <c r="L15" s="74"/>
      <c r="M15" s="74"/>
      <c r="N15" s="149" t="s">
        <v>83</v>
      </c>
      <c r="O15" s="149"/>
      <c r="P15" s="28"/>
      <c r="Q15" s="120"/>
      <c r="R15" s="120"/>
      <c r="T15" s="1" t="e">
        <f t="shared" si="0"/>
        <v>#VALUE!</v>
      </c>
      <c r="U15" s="1">
        <f t="shared" si="1"/>
        <v>0</v>
      </c>
    </row>
    <row r="16" spans="1:21" ht="12.75">
      <c r="A16" s="12"/>
      <c r="B16" s="31"/>
      <c r="C16" s="12"/>
      <c r="D16" s="12"/>
      <c r="E16" s="12"/>
      <c r="F16" s="24">
        <v>106.3</v>
      </c>
      <c r="G16" s="24">
        <v>131</v>
      </c>
      <c r="H16" s="24">
        <v>195.9</v>
      </c>
      <c r="I16" s="24">
        <v>51</v>
      </c>
      <c r="J16" s="31"/>
      <c r="K16" s="31"/>
      <c r="L16" s="31"/>
      <c r="M16" s="31"/>
      <c r="N16" s="84">
        <f>F16+H16</f>
        <v>302.2</v>
      </c>
      <c r="O16" s="84">
        <f>G16+I16</f>
        <v>182</v>
      </c>
      <c r="P16" s="28"/>
      <c r="Q16" s="120"/>
      <c r="R16" s="120"/>
      <c r="T16" s="1">
        <f t="shared" si="0"/>
        <v>302.2</v>
      </c>
      <c r="U16" s="1">
        <f t="shared" si="1"/>
        <v>182</v>
      </c>
    </row>
    <row r="17" spans="1:21" ht="12.75" customHeight="1">
      <c r="A17" s="12"/>
      <c r="B17" s="31"/>
      <c r="C17" s="12"/>
      <c r="D17" s="12"/>
      <c r="E17" s="12"/>
      <c r="F17" s="148" t="s">
        <v>79</v>
      </c>
      <c r="G17" s="148"/>
      <c r="H17" s="148" t="s">
        <v>80</v>
      </c>
      <c r="I17" s="148"/>
      <c r="J17" s="64"/>
      <c r="K17" s="64"/>
      <c r="L17" s="74"/>
      <c r="M17" s="74"/>
      <c r="N17" s="149" t="s">
        <v>84</v>
      </c>
      <c r="O17" s="149"/>
      <c r="P17" s="28"/>
      <c r="Q17" s="120"/>
      <c r="R17" s="120"/>
      <c r="T17" s="1" t="e">
        <f t="shared" si="0"/>
        <v>#VALUE!</v>
      </c>
      <c r="U17" s="1">
        <f t="shared" si="1"/>
        <v>0</v>
      </c>
    </row>
    <row r="18" spans="1:21" ht="12.75">
      <c r="A18" s="12"/>
      <c r="B18" s="31"/>
      <c r="C18" s="12"/>
      <c r="D18" s="12"/>
      <c r="E18" s="12"/>
      <c r="F18" s="24">
        <v>183.4</v>
      </c>
      <c r="G18" s="24">
        <v>112</v>
      </c>
      <c r="H18" s="24">
        <v>97.9</v>
      </c>
      <c r="I18" s="24">
        <v>57</v>
      </c>
      <c r="J18" s="31"/>
      <c r="K18" s="31"/>
      <c r="L18" s="31"/>
      <c r="M18" s="31"/>
      <c r="N18" s="84">
        <f>F18+H18</f>
        <v>281.3</v>
      </c>
      <c r="O18" s="84">
        <f>G18+I18</f>
        <v>169</v>
      </c>
      <c r="P18" s="28"/>
      <c r="Q18" s="120"/>
      <c r="R18" s="120"/>
      <c r="T18" s="1">
        <f t="shared" si="0"/>
        <v>281.3</v>
      </c>
      <c r="U18" s="1">
        <f t="shared" si="1"/>
        <v>169</v>
      </c>
    </row>
    <row r="19" spans="1:21" ht="12.75" customHeight="1">
      <c r="A19" s="12"/>
      <c r="B19" s="31"/>
      <c r="C19" s="12"/>
      <c r="D19" s="12"/>
      <c r="E19" s="12"/>
      <c r="F19" s="148" t="s">
        <v>81</v>
      </c>
      <c r="G19" s="148"/>
      <c r="H19" s="148" t="s">
        <v>82</v>
      </c>
      <c r="I19" s="148"/>
      <c r="J19" s="64"/>
      <c r="K19" s="64"/>
      <c r="L19" s="74"/>
      <c r="M19" s="74"/>
      <c r="N19" s="149" t="s">
        <v>85</v>
      </c>
      <c r="O19" s="149"/>
      <c r="P19" s="28"/>
      <c r="Q19" s="120"/>
      <c r="R19" s="120"/>
      <c r="T19" s="1" t="e">
        <f t="shared" si="0"/>
        <v>#VALUE!</v>
      </c>
      <c r="U19" s="1">
        <f t="shared" si="1"/>
        <v>0</v>
      </c>
    </row>
    <row r="20" spans="1:21" ht="12.75">
      <c r="A20" s="19"/>
      <c r="B20" s="33"/>
      <c r="C20" s="19"/>
      <c r="D20" s="19"/>
      <c r="E20" s="19"/>
      <c r="F20" s="14">
        <v>136.2</v>
      </c>
      <c r="G20" s="14">
        <v>50</v>
      </c>
      <c r="H20" s="85">
        <v>157.18</v>
      </c>
      <c r="I20" s="14">
        <v>53</v>
      </c>
      <c r="J20" s="33"/>
      <c r="K20" s="33"/>
      <c r="L20" s="33"/>
      <c r="M20" s="33"/>
      <c r="N20" s="83">
        <f>F20+H20</f>
        <v>293.38</v>
      </c>
      <c r="O20" s="84">
        <f>G20+I20</f>
        <v>103</v>
      </c>
      <c r="P20" s="29"/>
      <c r="Q20" s="121"/>
      <c r="R20" s="121"/>
      <c r="T20" s="1">
        <f t="shared" si="0"/>
        <v>293.38</v>
      </c>
      <c r="U20" s="1">
        <f t="shared" si="1"/>
        <v>103</v>
      </c>
    </row>
    <row r="21" spans="1:21" s="44" customFormat="1" ht="12.75">
      <c r="A21" s="16">
        <v>3</v>
      </c>
      <c r="B21" s="53" t="s">
        <v>136</v>
      </c>
      <c r="C21" s="22">
        <v>22</v>
      </c>
      <c r="D21" s="51">
        <v>4</v>
      </c>
      <c r="E21" s="51"/>
      <c r="F21" s="146"/>
      <c r="G21" s="147"/>
      <c r="H21" s="146"/>
      <c r="I21" s="147"/>
      <c r="J21" s="146"/>
      <c r="K21" s="147"/>
      <c r="L21" s="146"/>
      <c r="M21" s="147"/>
      <c r="N21" s="146"/>
      <c r="O21" s="147"/>
      <c r="P21" s="117">
        <v>2</v>
      </c>
      <c r="Q21" s="119">
        <f>C21-R21</f>
        <v>2</v>
      </c>
      <c r="R21" s="119">
        <f>C21-D21-E21+P21</f>
        <v>20</v>
      </c>
      <c r="T21" s="1">
        <f t="shared" si="0"/>
        <v>0</v>
      </c>
      <c r="U21" s="1">
        <f t="shared" si="1"/>
        <v>0</v>
      </c>
    </row>
    <row r="22" spans="1:21" ht="12.75" customHeight="1">
      <c r="A22" s="12"/>
      <c r="B22" s="31"/>
      <c r="C22" s="12"/>
      <c r="D22" s="12"/>
      <c r="E22" s="12"/>
      <c r="F22" s="148" t="s">
        <v>86</v>
      </c>
      <c r="G22" s="148"/>
      <c r="H22" s="148" t="s">
        <v>87</v>
      </c>
      <c r="I22" s="148"/>
      <c r="J22" s="64"/>
      <c r="K22" s="64"/>
      <c r="L22" s="74"/>
      <c r="M22" s="74"/>
      <c r="N22" s="149" t="s">
        <v>293</v>
      </c>
      <c r="O22" s="149"/>
      <c r="P22" s="28"/>
      <c r="Q22" s="120"/>
      <c r="R22" s="120"/>
      <c r="T22" s="1" t="e">
        <f t="shared" si="0"/>
        <v>#VALUE!</v>
      </c>
      <c r="U22" s="1">
        <f t="shared" si="1"/>
        <v>0</v>
      </c>
    </row>
    <row r="23" spans="1:21" ht="12.75">
      <c r="A23" s="12"/>
      <c r="B23" s="31"/>
      <c r="C23" s="12"/>
      <c r="D23" s="12"/>
      <c r="E23" s="12"/>
      <c r="F23" s="24">
        <v>95.13</v>
      </c>
      <c r="G23" s="24">
        <v>75</v>
      </c>
      <c r="H23" s="24">
        <v>52.58</v>
      </c>
      <c r="I23" s="24">
        <v>76</v>
      </c>
      <c r="J23" s="31"/>
      <c r="K23" s="31"/>
      <c r="L23" s="31"/>
      <c r="M23" s="31"/>
      <c r="N23" s="86">
        <f>F23+H23</f>
        <v>147.70999999999998</v>
      </c>
      <c r="O23" s="84">
        <f>G23+I23</f>
        <v>151</v>
      </c>
      <c r="P23" s="28"/>
      <c r="Q23" s="120"/>
      <c r="R23" s="120"/>
      <c r="T23" s="1">
        <f t="shared" si="0"/>
        <v>147.70999999999998</v>
      </c>
      <c r="U23" s="1">
        <f t="shared" si="1"/>
        <v>151</v>
      </c>
    </row>
    <row r="24" spans="1:21" ht="15" customHeight="1">
      <c r="A24" s="12"/>
      <c r="B24" s="31"/>
      <c r="C24" s="12"/>
      <c r="D24" s="12"/>
      <c r="E24" s="12"/>
      <c r="F24" s="148" t="s">
        <v>88</v>
      </c>
      <c r="G24" s="148"/>
      <c r="H24" s="148" t="s">
        <v>89</v>
      </c>
      <c r="I24" s="148"/>
      <c r="J24" s="64"/>
      <c r="K24" s="64"/>
      <c r="L24" s="74"/>
      <c r="M24" s="74"/>
      <c r="N24" s="149" t="s">
        <v>302</v>
      </c>
      <c r="O24" s="149"/>
      <c r="P24" s="28"/>
      <c r="Q24" s="120"/>
      <c r="R24" s="120"/>
      <c r="T24" s="1" t="e">
        <f t="shared" si="0"/>
        <v>#VALUE!</v>
      </c>
      <c r="U24" s="1">
        <f t="shared" si="1"/>
        <v>0</v>
      </c>
    </row>
    <row r="25" spans="1:21" ht="12.75">
      <c r="A25" s="19"/>
      <c r="B25" s="33"/>
      <c r="C25" s="19"/>
      <c r="D25" s="19"/>
      <c r="E25" s="19"/>
      <c r="F25" s="15">
        <v>58.3</v>
      </c>
      <c r="G25" s="15">
        <v>71</v>
      </c>
      <c r="H25" s="15">
        <v>30.04</v>
      </c>
      <c r="I25" s="15">
        <v>36</v>
      </c>
      <c r="J25" s="33"/>
      <c r="K25" s="33"/>
      <c r="L25" s="33"/>
      <c r="M25" s="33"/>
      <c r="N25" s="83">
        <f>F25+H25</f>
        <v>88.34</v>
      </c>
      <c r="O25" s="84">
        <f>G25+I25</f>
        <v>107</v>
      </c>
      <c r="P25" s="29"/>
      <c r="Q25" s="121"/>
      <c r="R25" s="121"/>
      <c r="T25" s="1">
        <f t="shared" si="0"/>
        <v>88.34</v>
      </c>
      <c r="U25" s="1">
        <f t="shared" si="1"/>
        <v>107</v>
      </c>
    </row>
    <row r="26" spans="1:21" s="44" customFormat="1" ht="12.75">
      <c r="A26" s="16">
        <v>4</v>
      </c>
      <c r="B26" s="53" t="s">
        <v>137</v>
      </c>
      <c r="C26" s="22">
        <v>15</v>
      </c>
      <c r="D26" s="51">
        <v>2</v>
      </c>
      <c r="E26" s="17"/>
      <c r="F26" s="146"/>
      <c r="G26" s="147"/>
      <c r="H26" s="146"/>
      <c r="I26" s="147"/>
      <c r="J26" s="146"/>
      <c r="K26" s="147"/>
      <c r="L26" s="146"/>
      <c r="M26" s="147"/>
      <c r="N26" s="146"/>
      <c r="O26" s="147"/>
      <c r="P26" s="117">
        <v>1</v>
      </c>
      <c r="Q26" s="119">
        <f>C26-R26</f>
        <v>1</v>
      </c>
      <c r="R26" s="119">
        <f>C26-D26-E26+P26</f>
        <v>14</v>
      </c>
      <c r="T26" s="1">
        <f t="shared" si="0"/>
        <v>0</v>
      </c>
      <c r="U26" s="1">
        <f t="shared" si="1"/>
        <v>0</v>
      </c>
    </row>
    <row r="27" spans="1:21" ht="12.75" customHeight="1">
      <c r="A27" s="12"/>
      <c r="B27" s="31"/>
      <c r="C27" s="12"/>
      <c r="D27" s="12"/>
      <c r="E27" s="12"/>
      <c r="F27" s="148" t="s">
        <v>90</v>
      </c>
      <c r="G27" s="148"/>
      <c r="H27" s="148" t="s">
        <v>30</v>
      </c>
      <c r="I27" s="148"/>
      <c r="J27" s="64"/>
      <c r="K27" s="64"/>
      <c r="L27" s="74"/>
      <c r="M27" s="74"/>
      <c r="N27" s="149" t="s">
        <v>91</v>
      </c>
      <c r="O27" s="149"/>
      <c r="P27" s="28"/>
      <c r="Q27" s="120"/>
      <c r="R27" s="120"/>
      <c r="T27" s="1" t="e">
        <f t="shared" si="0"/>
        <v>#VALUE!</v>
      </c>
      <c r="U27" s="1">
        <f t="shared" si="1"/>
        <v>0</v>
      </c>
    </row>
    <row r="28" spans="1:21" ht="12.75">
      <c r="A28" s="19"/>
      <c r="B28" s="33"/>
      <c r="C28" s="19"/>
      <c r="D28" s="19"/>
      <c r="E28" s="19"/>
      <c r="F28" s="73">
        <v>99.51508000000001</v>
      </c>
      <c r="G28" s="15">
        <v>75</v>
      </c>
      <c r="H28" s="15">
        <v>106.82396499999999</v>
      </c>
      <c r="I28" s="15">
        <v>93</v>
      </c>
      <c r="J28" s="33"/>
      <c r="K28" s="33"/>
      <c r="L28" s="33"/>
      <c r="M28" s="33"/>
      <c r="N28" s="83">
        <f>F28+H28</f>
        <v>206.339045</v>
      </c>
      <c r="O28" s="84">
        <f>G28+I28</f>
        <v>168</v>
      </c>
      <c r="P28" s="29"/>
      <c r="Q28" s="121"/>
      <c r="R28" s="121"/>
      <c r="T28" s="1">
        <f t="shared" si="0"/>
        <v>206.339045</v>
      </c>
      <c r="U28" s="1">
        <f t="shared" si="1"/>
        <v>168</v>
      </c>
    </row>
    <row r="29" spans="1:21" s="44" customFormat="1" ht="12.75">
      <c r="A29" s="16">
        <v>5</v>
      </c>
      <c r="B29" s="53" t="s">
        <v>146</v>
      </c>
      <c r="C29" s="22">
        <v>14</v>
      </c>
      <c r="D29" s="51">
        <v>4</v>
      </c>
      <c r="E29" s="17"/>
      <c r="F29" s="146"/>
      <c r="G29" s="147"/>
      <c r="H29" s="146"/>
      <c r="I29" s="147"/>
      <c r="J29" s="146"/>
      <c r="K29" s="147"/>
      <c r="L29" s="146"/>
      <c r="M29" s="147"/>
      <c r="N29" s="146"/>
      <c r="O29" s="147"/>
      <c r="P29" s="117">
        <v>2</v>
      </c>
      <c r="Q29" s="119">
        <f>C29-R29</f>
        <v>2</v>
      </c>
      <c r="R29" s="119">
        <f>C29-D29-E29+P29</f>
        <v>12</v>
      </c>
      <c r="T29" s="1">
        <f t="shared" si="0"/>
        <v>0</v>
      </c>
      <c r="U29" s="1">
        <f t="shared" si="1"/>
        <v>0</v>
      </c>
    </row>
    <row r="30" spans="1:21" ht="12.75" customHeight="1">
      <c r="A30" s="12"/>
      <c r="B30" s="31"/>
      <c r="C30" s="12"/>
      <c r="D30" s="12"/>
      <c r="E30" s="12"/>
      <c r="F30" s="148" t="s">
        <v>92</v>
      </c>
      <c r="G30" s="148"/>
      <c r="H30" s="148" t="s">
        <v>93</v>
      </c>
      <c r="I30" s="148"/>
      <c r="J30" s="64"/>
      <c r="K30" s="64"/>
      <c r="L30" s="74"/>
      <c r="M30" s="74"/>
      <c r="N30" s="149" t="s">
        <v>96</v>
      </c>
      <c r="O30" s="149"/>
      <c r="P30" s="28"/>
      <c r="Q30" s="120"/>
      <c r="R30" s="120"/>
      <c r="T30" s="1" t="e">
        <f t="shared" si="0"/>
        <v>#VALUE!</v>
      </c>
      <c r="U30" s="1">
        <f t="shared" si="1"/>
        <v>0</v>
      </c>
    </row>
    <row r="31" spans="1:21" ht="12.75">
      <c r="A31" s="12"/>
      <c r="B31" s="31"/>
      <c r="C31" s="12"/>
      <c r="D31" s="12"/>
      <c r="E31" s="12"/>
      <c r="F31" s="24">
        <v>286</v>
      </c>
      <c r="G31" s="24">
        <v>71</v>
      </c>
      <c r="H31" s="24">
        <v>285.8</v>
      </c>
      <c r="I31" s="24">
        <v>59</v>
      </c>
      <c r="J31" s="31"/>
      <c r="K31" s="31"/>
      <c r="L31" s="31"/>
      <c r="M31" s="31"/>
      <c r="N31" s="86">
        <f>F31+H31</f>
        <v>571.8</v>
      </c>
      <c r="O31" s="84">
        <f>G31+I31</f>
        <v>130</v>
      </c>
      <c r="P31" s="28"/>
      <c r="Q31" s="120"/>
      <c r="R31" s="120"/>
      <c r="T31" s="1">
        <f t="shared" si="0"/>
        <v>571.8</v>
      </c>
      <c r="U31" s="1">
        <f t="shared" si="1"/>
        <v>130</v>
      </c>
    </row>
    <row r="32" spans="1:21" ht="12.75" customHeight="1">
      <c r="A32" s="12"/>
      <c r="B32" s="31"/>
      <c r="C32" s="12"/>
      <c r="D32" s="12"/>
      <c r="E32" s="12"/>
      <c r="F32" s="148" t="s">
        <v>94</v>
      </c>
      <c r="G32" s="148"/>
      <c r="H32" s="148" t="s">
        <v>95</v>
      </c>
      <c r="I32" s="148"/>
      <c r="J32" s="64"/>
      <c r="K32" s="64"/>
      <c r="L32" s="74"/>
      <c r="M32" s="74"/>
      <c r="N32" s="149" t="s">
        <v>97</v>
      </c>
      <c r="O32" s="149"/>
      <c r="P32" s="28"/>
      <c r="Q32" s="120"/>
      <c r="R32" s="120"/>
      <c r="T32" s="1" t="e">
        <f t="shared" si="0"/>
        <v>#VALUE!</v>
      </c>
      <c r="U32" s="1">
        <f t="shared" si="1"/>
        <v>0</v>
      </c>
    </row>
    <row r="33" spans="1:21" ht="12.75">
      <c r="A33" s="19"/>
      <c r="B33" s="33"/>
      <c r="C33" s="19"/>
      <c r="D33" s="19"/>
      <c r="E33" s="19"/>
      <c r="F33" s="15">
        <v>188.4</v>
      </c>
      <c r="G33" s="15">
        <v>59</v>
      </c>
      <c r="H33" s="15">
        <v>200.4</v>
      </c>
      <c r="I33" s="15">
        <v>76</v>
      </c>
      <c r="J33" s="33"/>
      <c r="K33" s="33"/>
      <c r="L33" s="33"/>
      <c r="M33" s="33"/>
      <c r="N33" s="83">
        <f>F33+H33</f>
        <v>388.8</v>
      </c>
      <c r="O33" s="84">
        <f>G33+I33</f>
        <v>135</v>
      </c>
      <c r="P33" s="29"/>
      <c r="Q33" s="121"/>
      <c r="R33" s="121"/>
      <c r="T33" s="1">
        <f t="shared" si="0"/>
        <v>388.8</v>
      </c>
      <c r="U33" s="1">
        <f t="shared" si="1"/>
        <v>135</v>
      </c>
    </row>
    <row r="34" spans="1:21" s="44" customFormat="1" ht="12.75">
      <c r="A34" s="16">
        <v>6</v>
      </c>
      <c r="B34" s="53" t="s">
        <v>138</v>
      </c>
      <c r="C34" s="22">
        <v>16</v>
      </c>
      <c r="D34" s="51">
        <v>4</v>
      </c>
      <c r="E34" s="51"/>
      <c r="F34" s="146"/>
      <c r="G34" s="147"/>
      <c r="H34" s="146"/>
      <c r="I34" s="147"/>
      <c r="J34" s="146"/>
      <c r="K34" s="147"/>
      <c r="L34" s="146"/>
      <c r="M34" s="147"/>
      <c r="N34" s="146"/>
      <c r="O34" s="147"/>
      <c r="P34" s="117">
        <v>2</v>
      </c>
      <c r="Q34" s="119">
        <f>C34-R34</f>
        <v>2</v>
      </c>
      <c r="R34" s="119">
        <f>C34-D34-E34+P34</f>
        <v>14</v>
      </c>
      <c r="T34" s="1">
        <f t="shared" si="0"/>
        <v>0</v>
      </c>
      <c r="U34" s="1">
        <f t="shared" si="1"/>
        <v>0</v>
      </c>
    </row>
    <row r="35" spans="1:21" ht="12.75" customHeight="1">
      <c r="A35" s="12"/>
      <c r="B35" s="31"/>
      <c r="C35" s="12"/>
      <c r="D35" s="12"/>
      <c r="E35" s="12"/>
      <c r="F35" s="148" t="s">
        <v>98</v>
      </c>
      <c r="G35" s="148"/>
      <c r="H35" s="148" t="s">
        <v>99</v>
      </c>
      <c r="I35" s="148"/>
      <c r="J35" s="64"/>
      <c r="K35" s="64"/>
      <c r="L35" s="74"/>
      <c r="M35" s="74"/>
      <c r="N35" s="149" t="s">
        <v>102</v>
      </c>
      <c r="O35" s="149"/>
      <c r="P35" s="28"/>
      <c r="Q35" s="120"/>
      <c r="R35" s="120"/>
      <c r="T35" s="1" t="e">
        <f t="shared" si="0"/>
        <v>#VALUE!</v>
      </c>
      <c r="U35" s="1">
        <f t="shared" si="1"/>
        <v>0</v>
      </c>
    </row>
    <row r="36" spans="1:21" ht="12.75">
      <c r="A36" s="12"/>
      <c r="B36" s="31"/>
      <c r="C36" s="12"/>
      <c r="D36" s="12"/>
      <c r="E36" s="12"/>
      <c r="F36" s="24">
        <v>173.83</v>
      </c>
      <c r="G36" s="24">
        <v>41</v>
      </c>
      <c r="H36" s="24">
        <v>204.6</v>
      </c>
      <c r="I36" s="24">
        <v>28</v>
      </c>
      <c r="J36" s="31"/>
      <c r="K36" s="31"/>
      <c r="L36" s="31"/>
      <c r="M36" s="31"/>
      <c r="N36" s="86">
        <f>F36+H36</f>
        <v>378.43</v>
      </c>
      <c r="O36" s="84">
        <f>G36+I36</f>
        <v>69</v>
      </c>
      <c r="P36" s="28"/>
      <c r="Q36" s="120"/>
      <c r="R36" s="120"/>
      <c r="T36" s="1">
        <f t="shared" si="0"/>
        <v>378.43</v>
      </c>
      <c r="U36" s="1">
        <f t="shared" si="1"/>
        <v>69</v>
      </c>
    </row>
    <row r="37" spans="1:21" ht="12.75" customHeight="1">
      <c r="A37" s="12"/>
      <c r="B37" s="31"/>
      <c r="C37" s="12"/>
      <c r="D37" s="12"/>
      <c r="E37" s="12"/>
      <c r="F37" s="148" t="s">
        <v>100</v>
      </c>
      <c r="G37" s="148"/>
      <c r="H37" s="148" t="s">
        <v>101</v>
      </c>
      <c r="I37" s="148"/>
      <c r="J37" s="64"/>
      <c r="K37" s="64"/>
      <c r="L37" s="74"/>
      <c r="M37" s="74"/>
      <c r="N37" s="149" t="s">
        <v>103</v>
      </c>
      <c r="O37" s="149"/>
      <c r="P37" s="28"/>
      <c r="Q37" s="120"/>
      <c r="R37" s="120"/>
      <c r="T37" s="1" t="e">
        <f t="shared" si="0"/>
        <v>#VALUE!</v>
      </c>
      <c r="U37" s="1">
        <f t="shared" si="1"/>
        <v>0</v>
      </c>
    </row>
    <row r="38" spans="1:21" ht="12.75">
      <c r="A38" s="19"/>
      <c r="B38" s="33"/>
      <c r="C38" s="19"/>
      <c r="D38" s="19"/>
      <c r="E38" s="19"/>
      <c r="F38" s="85">
        <v>141.45</v>
      </c>
      <c r="G38" s="14">
        <v>41</v>
      </c>
      <c r="H38" s="85">
        <v>129.4</v>
      </c>
      <c r="I38" s="14">
        <v>54</v>
      </c>
      <c r="J38" s="33"/>
      <c r="K38" s="33"/>
      <c r="L38" s="33"/>
      <c r="M38" s="33"/>
      <c r="N38" s="83">
        <f>F38+H38</f>
        <v>270.85</v>
      </c>
      <c r="O38" s="84">
        <f>G38+I38</f>
        <v>95</v>
      </c>
      <c r="P38" s="29"/>
      <c r="Q38" s="121"/>
      <c r="R38" s="121"/>
      <c r="T38" s="1">
        <f t="shared" si="0"/>
        <v>270.85</v>
      </c>
      <c r="U38" s="1">
        <f t="shared" si="1"/>
        <v>95</v>
      </c>
    </row>
    <row r="39" spans="1:21" s="44" customFormat="1" ht="12.75">
      <c r="A39" s="16">
        <v>7</v>
      </c>
      <c r="B39" s="53" t="s">
        <v>139</v>
      </c>
      <c r="C39" s="22">
        <v>10</v>
      </c>
      <c r="D39" s="51">
        <v>2</v>
      </c>
      <c r="E39" s="51"/>
      <c r="F39" s="146"/>
      <c r="G39" s="147"/>
      <c r="H39" s="146"/>
      <c r="I39" s="147"/>
      <c r="J39" s="146"/>
      <c r="K39" s="147"/>
      <c r="L39" s="146"/>
      <c r="M39" s="147"/>
      <c r="N39" s="146"/>
      <c r="O39" s="147"/>
      <c r="P39" s="117">
        <v>1</v>
      </c>
      <c r="Q39" s="119">
        <f>C39-R39</f>
        <v>1</v>
      </c>
      <c r="R39" s="119">
        <f>C39-D39-E39+P39</f>
        <v>9</v>
      </c>
      <c r="T39" s="1">
        <f t="shared" si="0"/>
        <v>0</v>
      </c>
      <c r="U39" s="1">
        <f t="shared" si="1"/>
        <v>0</v>
      </c>
    </row>
    <row r="40" spans="1:21" ht="12.75" customHeight="1">
      <c r="A40" s="12"/>
      <c r="B40" s="31"/>
      <c r="C40" s="12"/>
      <c r="D40" s="12"/>
      <c r="E40" s="12"/>
      <c r="F40" s="148" t="s">
        <v>104</v>
      </c>
      <c r="G40" s="148"/>
      <c r="H40" s="148" t="s">
        <v>105</v>
      </c>
      <c r="I40" s="148"/>
      <c r="J40" s="64"/>
      <c r="K40" s="64"/>
      <c r="L40" s="74"/>
      <c r="M40" s="74"/>
      <c r="N40" s="149" t="s">
        <v>106</v>
      </c>
      <c r="O40" s="149"/>
      <c r="P40" s="28"/>
      <c r="Q40" s="120"/>
      <c r="R40" s="120"/>
      <c r="T40" s="1" t="e">
        <f t="shared" si="0"/>
        <v>#VALUE!</v>
      </c>
      <c r="U40" s="1">
        <f t="shared" si="1"/>
        <v>0</v>
      </c>
    </row>
    <row r="41" spans="1:21" ht="12.75">
      <c r="A41" s="19"/>
      <c r="B41" s="33"/>
      <c r="C41" s="19"/>
      <c r="D41" s="19"/>
      <c r="E41" s="19"/>
      <c r="F41" s="15">
        <v>130.5</v>
      </c>
      <c r="G41" s="15">
        <v>39</v>
      </c>
      <c r="H41" s="15">
        <v>244.6</v>
      </c>
      <c r="I41" s="15">
        <v>56</v>
      </c>
      <c r="J41" s="33"/>
      <c r="K41" s="33"/>
      <c r="L41" s="33"/>
      <c r="M41" s="33"/>
      <c r="N41" s="83">
        <f>F41+H41</f>
        <v>375.1</v>
      </c>
      <c r="O41" s="84">
        <f>G41+I41</f>
        <v>95</v>
      </c>
      <c r="P41" s="29"/>
      <c r="Q41" s="121"/>
      <c r="R41" s="121"/>
      <c r="T41" s="1">
        <f t="shared" si="0"/>
        <v>375.1</v>
      </c>
      <c r="U41" s="1">
        <f t="shared" si="1"/>
        <v>95</v>
      </c>
    </row>
    <row r="42" spans="1:21" s="44" customFormat="1" ht="12.75">
      <c r="A42" s="16">
        <v>8</v>
      </c>
      <c r="B42" s="53" t="s">
        <v>140</v>
      </c>
      <c r="C42" s="22">
        <v>15</v>
      </c>
      <c r="D42" s="51">
        <v>5</v>
      </c>
      <c r="E42" s="51">
        <v>1</v>
      </c>
      <c r="F42" s="146"/>
      <c r="G42" s="147"/>
      <c r="H42" s="146"/>
      <c r="I42" s="147"/>
      <c r="J42" s="146"/>
      <c r="K42" s="147"/>
      <c r="L42" s="146"/>
      <c r="M42" s="147"/>
      <c r="N42" s="146"/>
      <c r="O42" s="147"/>
      <c r="P42" s="117">
        <v>3</v>
      </c>
      <c r="Q42" s="119">
        <f>C42-R42</f>
        <v>3</v>
      </c>
      <c r="R42" s="119">
        <f>C42-D42-E42+P42</f>
        <v>12</v>
      </c>
      <c r="T42" s="1">
        <f t="shared" si="0"/>
        <v>0</v>
      </c>
      <c r="U42" s="1">
        <f t="shared" si="1"/>
        <v>0</v>
      </c>
    </row>
    <row r="43" spans="1:21" ht="12.75" customHeight="1">
      <c r="A43" s="12"/>
      <c r="B43" s="31"/>
      <c r="C43" s="12"/>
      <c r="D43" s="12"/>
      <c r="E43" s="12"/>
      <c r="F43" s="148" t="s">
        <v>14</v>
      </c>
      <c r="G43" s="148"/>
      <c r="H43" s="148" t="s">
        <v>107</v>
      </c>
      <c r="I43" s="148"/>
      <c r="J43" s="64"/>
      <c r="K43" s="64"/>
      <c r="L43" s="74"/>
      <c r="M43" s="74"/>
      <c r="N43" s="149" t="s">
        <v>108</v>
      </c>
      <c r="O43" s="149"/>
      <c r="P43" s="28"/>
      <c r="Q43" s="120"/>
      <c r="R43" s="120"/>
      <c r="T43" s="1" t="e">
        <f t="shared" si="0"/>
        <v>#VALUE!</v>
      </c>
      <c r="U43" s="1">
        <f t="shared" si="1"/>
        <v>0</v>
      </c>
    </row>
    <row r="44" spans="1:21" ht="12.75">
      <c r="A44" s="12"/>
      <c r="B44" s="31"/>
      <c r="C44" s="12"/>
      <c r="D44" s="12"/>
      <c r="E44" s="12"/>
      <c r="F44" s="24">
        <v>5.2</v>
      </c>
      <c r="G44" s="24">
        <v>131</v>
      </c>
      <c r="H44" s="24">
        <v>2.1</v>
      </c>
      <c r="I44" s="24">
        <v>62</v>
      </c>
      <c r="J44" s="31"/>
      <c r="K44" s="31"/>
      <c r="L44" s="31"/>
      <c r="M44" s="31"/>
      <c r="N44" s="83">
        <f>F44+H44</f>
        <v>7.300000000000001</v>
      </c>
      <c r="O44" s="84">
        <f>G44+I44</f>
        <v>193</v>
      </c>
      <c r="P44" s="28"/>
      <c r="Q44" s="120"/>
      <c r="R44" s="120"/>
      <c r="T44" s="1">
        <f t="shared" si="0"/>
        <v>7.300000000000001</v>
      </c>
      <c r="U44" s="1">
        <f t="shared" si="1"/>
        <v>193</v>
      </c>
    </row>
    <row r="45" spans="1:21" ht="12.75" customHeight="1">
      <c r="A45" s="12"/>
      <c r="B45" s="31"/>
      <c r="C45" s="12"/>
      <c r="D45" s="12"/>
      <c r="E45" s="12"/>
      <c r="F45" s="148" t="s">
        <v>8</v>
      </c>
      <c r="G45" s="148"/>
      <c r="H45" s="148" t="s">
        <v>9</v>
      </c>
      <c r="I45" s="148"/>
      <c r="J45" s="148" t="s">
        <v>107</v>
      </c>
      <c r="K45" s="148"/>
      <c r="L45" s="74"/>
      <c r="M45" s="74"/>
      <c r="N45" s="149" t="s">
        <v>109</v>
      </c>
      <c r="O45" s="149"/>
      <c r="P45" s="28"/>
      <c r="Q45" s="120"/>
      <c r="R45" s="120"/>
      <c r="T45" s="1" t="e">
        <f t="shared" si="0"/>
        <v>#VALUE!</v>
      </c>
      <c r="U45" s="1">
        <f t="shared" si="1"/>
        <v>0</v>
      </c>
    </row>
    <row r="46" spans="1:21" ht="12.75">
      <c r="A46" s="12"/>
      <c r="B46" s="31"/>
      <c r="C46" s="12"/>
      <c r="D46" s="12"/>
      <c r="E46" s="12"/>
      <c r="F46" s="24">
        <v>176</v>
      </c>
      <c r="G46" s="24">
        <v>50</v>
      </c>
      <c r="H46" s="24">
        <v>197</v>
      </c>
      <c r="I46" s="24">
        <v>49</v>
      </c>
      <c r="J46" s="24">
        <v>0.1</v>
      </c>
      <c r="K46" s="24">
        <v>20</v>
      </c>
      <c r="L46" s="31"/>
      <c r="M46" s="31"/>
      <c r="N46" s="84">
        <f>F46+H46+J46</f>
        <v>373.1</v>
      </c>
      <c r="O46" s="84">
        <f>G46+I46+K46</f>
        <v>119</v>
      </c>
      <c r="P46" s="28"/>
      <c r="Q46" s="120"/>
      <c r="R46" s="120"/>
      <c r="T46" s="1">
        <f>F46+H46+J46</f>
        <v>373.1</v>
      </c>
      <c r="U46" s="1">
        <f>G46+I46+K46</f>
        <v>119</v>
      </c>
    </row>
    <row r="47" spans="1:21" ht="12.75" customHeight="1">
      <c r="A47" s="12"/>
      <c r="B47" s="31"/>
      <c r="C47" s="12"/>
      <c r="D47" s="12"/>
      <c r="E47" s="12"/>
      <c r="F47" s="148" t="s">
        <v>19</v>
      </c>
      <c r="G47" s="148"/>
      <c r="H47" s="148" t="s">
        <v>18</v>
      </c>
      <c r="I47" s="148"/>
      <c r="J47" s="64"/>
      <c r="K47" s="64"/>
      <c r="L47" s="74"/>
      <c r="M47" s="74"/>
      <c r="N47" s="149" t="s">
        <v>110</v>
      </c>
      <c r="O47" s="149"/>
      <c r="P47" s="28"/>
      <c r="Q47" s="120"/>
      <c r="R47" s="120"/>
      <c r="T47" s="1" t="e">
        <f t="shared" si="0"/>
        <v>#VALUE!</v>
      </c>
      <c r="U47" s="1">
        <f t="shared" si="1"/>
        <v>0</v>
      </c>
    </row>
    <row r="48" spans="1:21" ht="12.75">
      <c r="A48" s="19"/>
      <c r="B48" s="33"/>
      <c r="C48" s="19"/>
      <c r="D48" s="19"/>
      <c r="E48" s="19"/>
      <c r="F48" s="15">
        <v>127</v>
      </c>
      <c r="G48" s="15">
        <v>82</v>
      </c>
      <c r="H48" s="15">
        <v>136</v>
      </c>
      <c r="I48" s="15">
        <v>64</v>
      </c>
      <c r="J48" s="33"/>
      <c r="K48" s="33"/>
      <c r="L48" s="33"/>
      <c r="M48" s="33"/>
      <c r="N48" s="87">
        <f>F48+H48</f>
        <v>263</v>
      </c>
      <c r="O48" s="87">
        <f>G48+I48</f>
        <v>146</v>
      </c>
      <c r="P48" s="29"/>
      <c r="Q48" s="121"/>
      <c r="R48" s="121"/>
      <c r="T48" s="1">
        <f t="shared" si="0"/>
        <v>263</v>
      </c>
      <c r="U48" s="1">
        <f t="shared" si="1"/>
        <v>146</v>
      </c>
    </row>
    <row r="49" spans="1:21" s="44" customFormat="1" ht="12.75">
      <c r="A49" s="16">
        <v>9</v>
      </c>
      <c r="B49" s="53" t="s">
        <v>141</v>
      </c>
      <c r="C49" s="22">
        <v>15</v>
      </c>
      <c r="D49" s="51">
        <v>2</v>
      </c>
      <c r="E49" s="51"/>
      <c r="F49" s="146"/>
      <c r="G49" s="147"/>
      <c r="H49" s="146"/>
      <c r="I49" s="147"/>
      <c r="J49" s="146"/>
      <c r="K49" s="147"/>
      <c r="L49" s="146"/>
      <c r="M49" s="147"/>
      <c r="N49" s="146"/>
      <c r="O49" s="147"/>
      <c r="P49" s="117">
        <v>1</v>
      </c>
      <c r="Q49" s="119">
        <f>C49-R49</f>
        <v>1</v>
      </c>
      <c r="R49" s="119">
        <f>C49-D49-E49+P49</f>
        <v>14</v>
      </c>
      <c r="T49" s="1">
        <f t="shared" si="0"/>
        <v>0</v>
      </c>
      <c r="U49" s="1">
        <f t="shared" si="1"/>
        <v>0</v>
      </c>
    </row>
    <row r="50" spans="1:21" ht="12.75">
      <c r="A50" s="12"/>
      <c r="B50" s="31"/>
      <c r="C50" s="12"/>
      <c r="D50" s="12"/>
      <c r="E50" s="12"/>
      <c r="F50" s="148" t="s">
        <v>11</v>
      </c>
      <c r="G50" s="148"/>
      <c r="H50" s="148" t="s">
        <v>20</v>
      </c>
      <c r="I50" s="148"/>
      <c r="J50" s="64"/>
      <c r="K50" s="64"/>
      <c r="L50" s="74"/>
      <c r="M50" s="74"/>
      <c r="N50" s="149" t="s">
        <v>111</v>
      </c>
      <c r="O50" s="149"/>
      <c r="P50" s="28"/>
      <c r="Q50" s="120"/>
      <c r="R50" s="120"/>
      <c r="T50" s="1" t="e">
        <f t="shared" si="0"/>
        <v>#VALUE!</v>
      </c>
      <c r="U50" s="1">
        <f t="shared" si="1"/>
        <v>0</v>
      </c>
    </row>
    <row r="51" spans="1:21" ht="12.75">
      <c r="A51" s="19"/>
      <c r="B51" s="33"/>
      <c r="C51" s="19"/>
      <c r="D51" s="19"/>
      <c r="E51" s="19"/>
      <c r="F51" s="15">
        <v>125</v>
      </c>
      <c r="G51" s="15">
        <v>71</v>
      </c>
      <c r="H51" s="15">
        <v>130</v>
      </c>
      <c r="I51" s="15">
        <v>72</v>
      </c>
      <c r="J51" s="33"/>
      <c r="K51" s="33"/>
      <c r="L51" s="33"/>
      <c r="M51" s="33"/>
      <c r="N51" s="87">
        <f>F51+H51</f>
        <v>255</v>
      </c>
      <c r="O51" s="87">
        <f>G51+I51</f>
        <v>143</v>
      </c>
      <c r="P51" s="29"/>
      <c r="Q51" s="121"/>
      <c r="R51" s="121"/>
      <c r="T51" s="1">
        <f t="shared" si="0"/>
        <v>255</v>
      </c>
      <c r="U51" s="1">
        <f t="shared" si="1"/>
        <v>143</v>
      </c>
    </row>
    <row r="52" spans="1:21" s="44" customFormat="1" ht="12.75">
      <c r="A52" s="16">
        <v>10</v>
      </c>
      <c r="B52" s="53" t="s">
        <v>142</v>
      </c>
      <c r="C52" s="22">
        <v>16</v>
      </c>
      <c r="D52" s="51">
        <v>1</v>
      </c>
      <c r="E52" s="51">
        <v>1</v>
      </c>
      <c r="F52" s="146"/>
      <c r="G52" s="147"/>
      <c r="H52" s="146"/>
      <c r="I52" s="147"/>
      <c r="J52" s="146"/>
      <c r="K52" s="147"/>
      <c r="L52" s="146"/>
      <c r="M52" s="147"/>
      <c r="N52" s="146"/>
      <c r="O52" s="147"/>
      <c r="P52" s="117">
        <v>1</v>
      </c>
      <c r="Q52" s="119">
        <f>C52-R52</f>
        <v>1</v>
      </c>
      <c r="R52" s="119">
        <f>C52-D52-E52+P52</f>
        <v>15</v>
      </c>
      <c r="T52" s="1">
        <f t="shared" si="0"/>
        <v>0</v>
      </c>
      <c r="U52" s="1">
        <f t="shared" si="1"/>
        <v>0</v>
      </c>
    </row>
    <row r="53" spans="1:21" ht="12.75" customHeight="1">
      <c r="A53" s="12"/>
      <c r="B53" s="31"/>
      <c r="C53" s="12"/>
      <c r="D53" s="12"/>
      <c r="E53" s="12"/>
      <c r="F53" s="148" t="s">
        <v>112</v>
      </c>
      <c r="G53" s="148"/>
      <c r="H53" s="148" t="s">
        <v>113</v>
      </c>
      <c r="I53" s="148"/>
      <c r="J53" s="64"/>
      <c r="K53" s="64"/>
      <c r="L53" s="74"/>
      <c r="M53" s="74"/>
      <c r="N53" s="149" t="s">
        <v>32</v>
      </c>
      <c r="O53" s="149"/>
      <c r="P53" s="28"/>
      <c r="Q53" s="120"/>
      <c r="R53" s="120"/>
      <c r="T53" s="1" t="e">
        <f t="shared" si="0"/>
        <v>#VALUE!</v>
      </c>
      <c r="U53" s="1">
        <f t="shared" si="1"/>
        <v>0</v>
      </c>
    </row>
    <row r="54" spans="1:21" ht="12.75">
      <c r="A54" s="19"/>
      <c r="B54" s="33"/>
      <c r="C54" s="19"/>
      <c r="D54" s="19"/>
      <c r="E54" s="19"/>
      <c r="F54" s="15">
        <v>235.5</v>
      </c>
      <c r="G54" s="15">
        <v>139</v>
      </c>
      <c r="H54" s="15">
        <v>315</v>
      </c>
      <c r="I54" s="15">
        <v>64</v>
      </c>
      <c r="J54" s="33"/>
      <c r="K54" s="33"/>
      <c r="L54" s="33"/>
      <c r="M54" s="33"/>
      <c r="N54" s="87">
        <f>F54+H54</f>
        <v>550.5</v>
      </c>
      <c r="O54" s="87">
        <f>G54+I54</f>
        <v>203</v>
      </c>
      <c r="P54" s="29"/>
      <c r="Q54" s="121"/>
      <c r="R54" s="121"/>
      <c r="T54" s="1">
        <f t="shared" si="0"/>
        <v>550.5</v>
      </c>
      <c r="U54" s="1">
        <f t="shared" si="1"/>
        <v>203</v>
      </c>
    </row>
    <row r="55" spans="1:21" s="44" customFormat="1" ht="12.75">
      <c r="A55" s="16">
        <v>11</v>
      </c>
      <c r="B55" s="53" t="s">
        <v>143</v>
      </c>
      <c r="C55" s="22">
        <v>11</v>
      </c>
      <c r="D55" s="51">
        <v>3</v>
      </c>
      <c r="E55" s="51">
        <v>1</v>
      </c>
      <c r="F55" s="146"/>
      <c r="G55" s="147"/>
      <c r="H55" s="146"/>
      <c r="I55" s="147"/>
      <c r="J55" s="146"/>
      <c r="K55" s="147"/>
      <c r="L55" s="146"/>
      <c r="M55" s="147"/>
      <c r="N55" s="146"/>
      <c r="O55" s="147"/>
      <c r="P55" s="117">
        <v>2</v>
      </c>
      <c r="Q55" s="119">
        <f>C55-R55</f>
        <v>2</v>
      </c>
      <c r="R55" s="119">
        <f>C55-D55-E55+P55</f>
        <v>9</v>
      </c>
      <c r="T55" s="1">
        <f t="shared" si="0"/>
        <v>0</v>
      </c>
      <c r="U55" s="1">
        <f t="shared" si="1"/>
        <v>0</v>
      </c>
    </row>
    <row r="56" spans="1:21" ht="12.75" customHeight="1">
      <c r="A56" s="12"/>
      <c r="B56" s="31"/>
      <c r="C56" s="12"/>
      <c r="D56" s="12"/>
      <c r="E56" s="12"/>
      <c r="F56" s="148" t="s">
        <v>14</v>
      </c>
      <c r="G56" s="148"/>
      <c r="H56" s="148" t="s">
        <v>8</v>
      </c>
      <c r="I56" s="148"/>
      <c r="J56" s="64"/>
      <c r="K56" s="64"/>
      <c r="L56" s="74"/>
      <c r="M56" s="74"/>
      <c r="N56" s="149" t="s">
        <v>114</v>
      </c>
      <c r="O56" s="149"/>
      <c r="P56" s="28"/>
      <c r="Q56" s="120"/>
      <c r="R56" s="120"/>
      <c r="T56" s="1" t="e">
        <f t="shared" si="0"/>
        <v>#VALUE!</v>
      </c>
      <c r="U56" s="1">
        <f t="shared" si="1"/>
        <v>0</v>
      </c>
    </row>
    <row r="57" spans="1:21" ht="12.75">
      <c r="A57" s="12"/>
      <c r="B57" s="31"/>
      <c r="C57" s="12"/>
      <c r="D57" s="12"/>
      <c r="E57" s="12"/>
      <c r="F57" s="24">
        <v>16.4</v>
      </c>
      <c r="G57" s="24">
        <v>104</v>
      </c>
      <c r="H57" s="24">
        <v>16.9</v>
      </c>
      <c r="I57" s="24">
        <v>79</v>
      </c>
      <c r="J57" s="31"/>
      <c r="K57" s="31"/>
      <c r="L57" s="31"/>
      <c r="M57" s="31"/>
      <c r="N57" s="86">
        <f>F57+H57</f>
        <v>33.3</v>
      </c>
      <c r="O57" s="87">
        <f>G57+I57</f>
        <v>183</v>
      </c>
      <c r="P57" s="28"/>
      <c r="Q57" s="120"/>
      <c r="R57" s="120"/>
      <c r="T57" s="1">
        <f t="shared" si="0"/>
        <v>33.3</v>
      </c>
      <c r="U57" s="1">
        <f t="shared" si="1"/>
        <v>183</v>
      </c>
    </row>
    <row r="58" spans="1:21" ht="12.75" customHeight="1">
      <c r="A58" s="12"/>
      <c r="B58" s="31"/>
      <c r="C58" s="12"/>
      <c r="D58" s="12"/>
      <c r="E58" s="12"/>
      <c r="F58" s="148" t="s">
        <v>10</v>
      </c>
      <c r="G58" s="148"/>
      <c r="H58" s="148" t="s">
        <v>17</v>
      </c>
      <c r="I58" s="148"/>
      <c r="J58" s="64"/>
      <c r="K58" s="64"/>
      <c r="L58" s="74"/>
      <c r="M58" s="74"/>
      <c r="N58" s="149" t="s">
        <v>115</v>
      </c>
      <c r="O58" s="149"/>
      <c r="P58" s="28"/>
      <c r="Q58" s="120"/>
      <c r="R58" s="120"/>
      <c r="T58" s="1" t="e">
        <f t="shared" si="0"/>
        <v>#VALUE!</v>
      </c>
      <c r="U58" s="1">
        <f t="shared" si="1"/>
        <v>0</v>
      </c>
    </row>
    <row r="59" spans="1:21" ht="12.75">
      <c r="A59" s="19"/>
      <c r="B59" s="33"/>
      <c r="C59" s="19"/>
      <c r="D59" s="19"/>
      <c r="E59" s="19"/>
      <c r="F59" s="15">
        <v>22.4</v>
      </c>
      <c r="G59" s="15">
        <v>82</v>
      </c>
      <c r="H59" s="15">
        <v>20.3</v>
      </c>
      <c r="I59" s="15">
        <v>90</v>
      </c>
      <c r="J59" s="33"/>
      <c r="K59" s="33"/>
      <c r="L59" s="33"/>
      <c r="M59" s="33"/>
      <c r="N59" s="83">
        <f>F59+H59</f>
        <v>42.7</v>
      </c>
      <c r="O59" s="87">
        <f>G59+I59</f>
        <v>172</v>
      </c>
      <c r="P59" s="29"/>
      <c r="Q59" s="121"/>
      <c r="R59" s="121"/>
      <c r="T59" s="1">
        <f t="shared" si="0"/>
        <v>42.7</v>
      </c>
      <c r="U59" s="1">
        <f t="shared" si="1"/>
        <v>172</v>
      </c>
    </row>
    <row r="60" spans="1:21" s="44" customFormat="1" ht="12.75">
      <c r="A60" s="16">
        <v>12</v>
      </c>
      <c r="B60" s="53" t="s">
        <v>144</v>
      </c>
      <c r="C60" s="22">
        <v>9</v>
      </c>
      <c r="D60" s="51">
        <v>2</v>
      </c>
      <c r="E60" s="51"/>
      <c r="F60" s="146"/>
      <c r="G60" s="147"/>
      <c r="H60" s="146"/>
      <c r="I60" s="147"/>
      <c r="J60" s="146"/>
      <c r="K60" s="147"/>
      <c r="L60" s="146"/>
      <c r="M60" s="147"/>
      <c r="N60" s="146"/>
      <c r="O60" s="147"/>
      <c r="P60" s="117">
        <v>1</v>
      </c>
      <c r="Q60" s="119">
        <f>C60-R60</f>
        <v>1</v>
      </c>
      <c r="R60" s="119">
        <f>C60-D60-E60+P60</f>
        <v>8</v>
      </c>
      <c r="T60" s="1">
        <f t="shared" si="0"/>
        <v>0</v>
      </c>
      <c r="U60" s="1">
        <f t="shared" si="1"/>
        <v>0</v>
      </c>
    </row>
    <row r="61" spans="1:21" ht="12.75" customHeight="1">
      <c r="A61" s="12"/>
      <c r="B61" s="31"/>
      <c r="C61" s="12"/>
      <c r="D61" s="12"/>
      <c r="E61" s="12"/>
      <c r="F61" s="148" t="s">
        <v>116</v>
      </c>
      <c r="G61" s="148"/>
      <c r="H61" s="148" t="s">
        <v>117</v>
      </c>
      <c r="I61" s="148"/>
      <c r="J61" s="64"/>
      <c r="K61" s="64"/>
      <c r="L61" s="74"/>
      <c r="M61" s="74"/>
      <c r="N61" s="149" t="s">
        <v>118</v>
      </c>
      <c r="O61" s="149"/>
      <c r="P61" s="28"/>
      <c r="Q61" s="120"/>
      <c r="R61" s="120"/>
      <c r="T61" s="1" t="e">
        <f t="shared" si="0"/>
        <v>#VALUE!</v>
      </c>
      <c r="U61" s="1">
        <f t="shared" si="1"/>
        <v>0</v>
      </c>
    </row>
    <row r="62" spans="1:21" ht="12.75">
      <c r="A62" s="19"/>
      <c r="B62" s="33"/>
      <c r="C62" s="19"/>
      <c r="D62" s="19"/>
      <c r="E62" s="19"/>
      <c r="F62" s="15">
        <v>115.61</v>
      </c>
      <c r="G62" s="15">
        <v>84</v>
      </c>
      <c r="H62" s="15">
        <v>101.33</v>
      </c>
      <c r="I62" s="15">
        <v>66</v>
      </c>
      <c r="J62" s="33"/>
      <c r="K62" s="33"/>
      <c r="L62" s="33"/>
      <c r="M62" s="33"/>
      <c r="N62" s="83">
        <f>F62+H62</f>
        <v>216.94</v>
      </c>
      <c r="O62" s="87">
        <f>G62+I62</f>
        <v>150</v>
      </c>
      <c r="P62" s="29"/>
      <c r="Q62" s="121"/>
      <c r="R62" s="121"/>
      <c r="T62" s="1">
        <f t="shared" si="0"/>
        <v>216.94</v>
      </c>
      <c r="U62" s="1">
        <f t="shared" si="1"/>
        <v>150</v>
      </c>
    </row>
    <row r="63" spans="1:21" s="44" customFormat="1" ht="12.75">
      <c r="A63" s="16">
        <v>13</v>
      </c>
      <c r="B63" s="53" t="s">
        <v>145</v>
      </c>
      <c r="C63" s="22">
        <v>19</v>
      </c>
      <c r="D63" s="51">
        <v>4</v>
      </c>
      <c r="E63" s="51"/>
      <c r="F63" s="146"/>
      <c r="G63" s="147"/>
      <c r="H63" s="146"/>
      <c r="I63" s="147"/>
      <c r="J63" s="146"/>
      <c r="K63" s="147"/>
      <c r="L63" s="146"/>
      <c r="M63" s="147"/>
      <c r="N63" s="146"/>
      <c r="O63" s="147"/>
      <c r="P63" s="117">
        <v>2</v>
      </c>
      <c r="Q63" s="122">
        <f>C63-R63</f>
        <v>2</v>
      </c>
      <c r="R63" s="122">
        <f>C63-D63-E63+P63</f>
        <v>17</v>
      </c>
      <c r="T63" s="1">
        <f t="shared" si="0"/>
        <v>0</v>
      </c>
      <c r="U63" s="1">
        <f t="shared" si="1"/>
        <v>0</v>
      </c>
    </row>
    <row r="64" spans="1:21" ht="12.75" customHeight="1">
      <c r="A64" s="12"/>
      <c r="B64" s="31"/>
      <c r="C64" s="12"/>
      <c r="D64" s="12"/>
      <c r="E64" s="12"/>
      <c r="F64" s="148" t="s">
        <v>119</v>
      </c>
      <c r="G64" s="148"/>
      <c r="H64" s="148" t="s">
        <v>120</v>
      </c>
      <c r="I64" s="148"/>
      <c r="J64" s="64"/>
      <c r="K64" s="64"/>
      <c r="L64" s="74"/>
      <c r="M64" s="74"/>
      <c r="N64" s="149" t="s">
        <v>123</v>
      </c>
      <c r="O64" s="149"/>
      <c r="P64" s="28"/>
      <c r="Q64" s="120"/>
      <c r="R64" s="120"/>
      <c r="T64" s="1" t="e">
        <f t="shared" si="0"/>
        <v>#VALUE!</v>
      </c>
      <c r="U64" s="1">
        <f t="shared" si="1"/>
        <v>0</v>
      </c>
    </row>
    <row r="65" spans="1:21" ht="12.75">
      <c r="A65" s="12"/>
      <c r="B65" s="31"/>
      <c r="C65" s="12"/>
      <c r="D65" s="12"/>
      <c r="E65" s="12"/>
      <c r="F65" s="88">
        <v>64.5</v>
      </c>
      <c r="G65" s="40">
        <v>83</v>
      </c>
      <c r="H65" s="88">
        <v>43.8</v>
      </c>
      <c r="I65" s="40">
        <v>79</v>
      </c>
      <c r="J65" s="31"/>
      <c r="K65" s="31"/>
      <c r="L65" s="31"/>
      <c r="M65" s="31"/>
      <c r="N65" s="86">
        <f>F65+H65</f>
        <v>108.3</v>
      </c>
      <c r="O65" s="87">
        <f>G65+I65</f>
        <v>162</v>
      </c>
      <c r="P65" s="28"/>
      <c r="Q65" s="120"/>
      <c r="R65" s="120"/>
      <c r="T65" s="1">
        <f t="shared" si="0"/>
        <v>108.3</v>
      </c>
      <c r="U65" s="1">
        <f t="shared" si="1"/>
        <v>162</v>
      </c>
    </row>
    <row r="66" spans="1:21" ht="12.75" customHeight="1">
      <c r="A66" s="12"/>
      <c r="B66" s="31"/>
      <c r="C66" s="12"/>
      <c r="D66" s="12"/>
      <c r="E66" s="12"/>
      <c r="F66" s="148" t="s">
        <v>121</v>
      </c>
      <c r="G66" s="148"/>
      <c r="H66" s="148" t="s">
        <v>122</v>
      </c>
      <c r="I66" s="148"/>
      <c r="J66" s="64"/>
      <c r="K66" s="64"/>
      <c r="L66" s="74"/>
      <c r="M66" s="74"/>
      <c r="N66" s="149" t="s">
        <v>124</v>
      </c>
      <c r="O66" s="149"/>
      <c r="P66" s="28"/>
      <c r="Q66" s="120"/>
      <c r="R66" s="120"/>
      <c r="T66" s="1" t="e">
        <f t="shared" si="0"/>
        <v>#VALUE!</v>
      </c>
      <c r="U66" s="1">
        <f t="shared" si="1"/>
        <v>0</v>
      </c>
    </row>
    <row r="67" spans="1:21" ht="12.75">
      <c r="A67" s="19"/>
      <c r="B67" s="33"/>
      <c r="C67" s="19"/>
      <c r="D67" s="19"/>
      <c r="E67" s="19"/>
      <c r="F67" s="85">
        <v>11.4</v>
      </c>
      <c r="G67" s="14">
        <v>56</v>
      </c>
      <c r="H67" s="85">
        <v>20.5</v>
      </c>
      <c r="I67" s="14">
        <v>83</v>
      </c>
      <c r="J67" s="33"/>
      <c r="K67" s="33"/>
      <c r="L67" s="33"/>
      <c r="M67" s="33"/>
      <c r="N67" s="83">
        <f>F67+H67</f>
        <v>31.9</v>
      </c>
      <c r="O67" s="87">
        <f>G67+I67</f>
        <v>139</v>
      </c>
      <c r="P67" s="29"/>
      <c r="Q67" s="121"/>
      <c r="R67" s="121"/>
      <c r="T67" s="1">
        <f t="shared" si="0"/>
        <v>31.9</v>
      </c>
      <c r="U67" s="1">
        <f t="shared" si="1"/>
        <v>139</v>
      </c>
    </row>
    <row r="68" spans="1:21" ht="21" customHeight="1">
      <c r="A68" s="39"/>
      <c r="B68" s="3" t="s">
        <v>260</v>
      </c>
      <c r="C68" s="39">
        <f>C11+C14+C21+C26+C29+C34+C39+C42+C49+C52+C55+C60+C63</f>
        <v>186</v>
      </c>
      <c r="D68" s="39">
        <f aca="true" t="shared" si="2" ref="D68:R68">D11+D14+D21+D26+D29+D34+D39+D42+D49+D52+D55+D60+D63</f>
        <v>39</v>
      </c>
      <c r="E68" s="39">
        <f t="shared" si="2"/>
        <v>5</v>
      </c>
      <c r="F68" s="39">
        <f t="shared" si="2"/>
        <v>0</v>
      </c>
      <c r="G68" s="39">
        <f t="shared" si="2"/>
        <v>0</v>
      </c>
      <c r="H68" s="39">
        <f t="shared" si="2"/>
        <v>0</v>
      </c>
      <c r="I68" s="39">
        <f t="shared" si="2"/>
        <v>0</v>
      </c>
      <c r="J68" s="39">
        <f t="shared" si="2"/>
        <v>0</v>
      </c>
      <c r="K68" s="39">
        <f t="shared" si="2"/>
        <v>0</v>
      </c>
      <c r="L68" s="39">
        <f t="shared" si="2"/>
        <v>0</v>
      </c>
      <c r="M68" s="39">
        <f t="shared" si="2"/>
        <v>0</v>
      </c>
      <c r="N68" s="39">
        <f t="shared" si="2"/>
        <v>0</v>
      </c>
      <c r="O68" s="39">
        <f t="shared" si="2"/>
        <v>0</v>
      </c>
      <c r="P68" s="39">
        <f t="shared" si="2"/>
        <v>22</v>
      </c>
      <c r="Q68" s="39">
        <f t="shared" si="2"/>
        <v>22</v>
      </c>
      <c r="R68" s="39">
        <f t="shared" si="2"/>
        <v>164</v>
      </c>
      <c r="T68" s="1">
        <f t="shared" si="0"/>
        <v>0</v>
      </c>
      <c r="U68" s="1">
        <f t="shared" si="1"/>
        <v>0</v>
      </c>
    </row>
    <row r="69" spans="1:21" ht="21" customHeight="1">
      <c r="A69" s="26">
        <v>14</v>
      </c>
      <c r="B69" s="30" t="s">
        <v>126</v>
      </c>
      <c r="C69" s="17">
        <v>16</v>
      </c>
      <c r="D69" s="154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  <c r="R69" s="17">
        <v>16</v>
      </c>
      <c r="T69" s="1">
        <f t="shared" si="0"/>
        <v>0</v>
      </c>
      <c r="U69" s="1">
        <f t="shared" si="1"/>
        <v>0</v>
      </c>
    </row>
    <row r="70" spans="1:21" ht="21" customHeight="1">
      <c r="A70" s="27">
        <v>15</v>
      </c>
      <c r="B70" s="63" t="s">
        <v>291</v>
      </c>
      <c r="C70" s="12">
        <v>10</v>
      </c>
      <c r="D70" s="164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6"/>
      <c r="R70" s="12">
        <v>10</v>
      </c>
      <c r="T70" s="1">
        <f t="shared" si="0"/>
        <v>0</v>
      </c>
      <c r="U70" s="1">
        <f t="shared" si="1"/>
        <v>0</v>
      </c>
    </row>
    <row r="71" spans="1:21" ht="21" customHeight="1">
      <c r="A71" s="27">
        <v>16</v>
      </c>
      <c r="B71" s="63" t="s">
        <v>292</v>
      </c>
      <c r="C71" s="12">
        <v>12</v>
      </c>
      <c r="D71" s="164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6"/>
      <c r="R71" s="12">
        <v>12</v>
      </c>
      <c r="T71" s="1">
        <f t="shared" si="0"/>
        <v>0</v>
      </c>
      <c r="U71" s="1">
        <f t="shared" si="1"/>
        <v>0</v>
      </c>
    </row>
    <row r="72" spans="1:21" ht="21" customHeight="1">
      <c r="A72" s="27">
        <v>17</v>
      </c>
      <c r="B72" s="63" t="s">
        <v>127</v>
      </c>
      <c r="C72" s="12">
        <v>9</v>
      </c>
      <c r="D72" s="164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6"/>
      <c r="R72" s="12">
        <v>9</v>
      </c>
      <c r="T72" s="1">
        <f t="shared" si="0"/>
        <v>0</v>
      </c>
      <c r="U72" s="1">
        <f t="shared" si="1"/>
        <v>0</v>
      </c>
    </row>
    <row r="73" spans="1:21" ht="21" customHeight="1">
      <c r="A73" s="27">
        <v>18</v>
      </c>
      <c r="B73" s="63" t="s">
        <v>131</v>
      </c>
      <c r="C73" s="12">
        <v>8</v>
      </c>
      <c r="D73" s="164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6"/>
      <c r="R73" s="12">
        <v>8</v>
      </c>
      <c r="T73" s="1">
        <f t="shared" si="0"/>
        <v>0</v>
      </c>
      <c r="U73" s="1">
        <f t="shared" si="1"/>
        <v>0</v>
      </c>
    </row>
    <row r="74" spans="1:21" ht="21" customHeight="1">
      <c r="A74" s="27">
        <v>19</v>
      </c>
      <c r="B74" s="63" t="s">
        <v>128</v>
      </c>
      <c r="C74" s="12">
        <v>8</v>
      </c>
      <c r="D74" s="164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6"/>
      <c r="R74" s="12">
        <v>8</v>
      </c>
      <c r="T74" s="1">
        <f t="shared" si="0"/>
        <v>0</v>
      </c>
      <c r="U74" s="1">
        <f t="shared" si="1"/>
        <v>0</v>
      </c>
    </row>
    <row r="75" spans="1:21" ht="21" customHeight="1">
      <c r="A75" s="27">
        <v>20</v>
      </c>
      <c r="B75" s="63" t="s">
        <v>133</v>
      </c>
      <c r="C75" s="12">
        <v>8</v>
      </c>
      <c r="D75" s="164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6"/>
      <c r="R75" s="12">
        <v>8</v>
      </c>
      <c r="T75" s="1">
        <f t="shared" si="0"/>
        <v>0</v>
      </c>
      <c r="U75" s="1">
        <f t="shared" si="1"/>
        <v>0</v>
      </c>
    </row>
    <row r="76" spans="1:21" ht="21" customHeight="1">
      <c r="A76" s="27">
        <v>21</v>
      </c>
      <c r="B76" s="63" t="s">
        <v>129</v>
      </c>
      <c r="C76" s="12">
        <v>7</v>
      </c>
      <c r="D76" s="164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6"/>
      <c r="R76" s="12">
        <v>7</v>
      </c>
      <c r="T76" s="1">
        <f t="shared" si="0"/>
        <v>0</v>
      </c>
      <c r="U76" s="1">
        <f t="shared" si="1"/>
        <v>0</v>
      </c>
    </row>
    <row r="77" spans="1:21" ht="21" customHeight="1">
      <c r="A77" s="27">
        <v>22</v>
      </c>
      <c r="B77" s="63" t="s">
        <v>130</v>
      </c>
      <c r="C77" s="12">
        <v>12</v>
      </c>
      <c r="D77" s="164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6"/>
      <c r="R77" s="12">
        <v>12</v>
      </c>
      <c r="T77" s="1">
        <f t="shared" si="0"/>
        <v>0</v>
      </c>
      <c r="U77" s="1">
        <f t="shared" si="1"/>
        <v>0</v>
      </c>
    </row>
    <row r="78" spans="1:21" ht="21" customHeight="1">
      <c r="A78" s="52">
        <v>23</v>
      </c>
      <c r="B78" s="133" t="s">
        <v>132</v>
      </c>
      <c r="C78" s="13">
        <v>9</v>
      </c>
      <c r="D78" s="164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6"/>
      <c r="R78" s="13">
        <v>9</v>
      </c>
      <c r="T78" s="1">
        <f>F78+H78</f>
        <v>0</v>
      </c>
      <c r="U78" s="1">
        <f>G78+I78</f>
        <v>0</v>
      </c>
    </row>
    <row r="79" spans="1:21" s="65" customFormat="1" ht="21" customHeight="1">
      <c r="A79" s="38"/>
      <c r="B79" s="138" t="s">
        <v>306</v>
      </c>
      <c r="C79" s="38">
        <f>SUM(C68:C78)</f>
        <v>285</v>
      </c>
      <c r="D79" s="38">
        <f>SUM(D68:D78)</f>
        <v>39</v>
      </c>
      <c r="E79" s="38">
        <f>SUM(E68:E78)</f>
        <v>5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>
        <f>SUM(P68:P78)</f>
        <v>22</v>
      </c>
      <c r="Q79" s="38">
        <f>SUM(Q68:Q78)</f>
        <v>22</v>
      </c>
      <c r="R79" s="38">
        <f>SUM(R68:R78)</f>
        <v>263</v>
      </c>
      <c r="T79" s="1">
        <f>F79+H79</f>
        <v>0</v>
      </c>
      <c r="U79" s="1">
        <f>G79+I79</f>
        <v>0</v>
      </c>
    </row>
  </sheetData>
  <sheetProtection/>
  <mergeCells count="148">
    <mergeCell ref="A2:C2"/>
    <mergeCell ref="A3:B3"/>
    <mergeCell ref="D69:Q78"/>
    <mergeCell ref="J45:K45"/>
    <mergeCell ref="C8:C10"/>
    <mergeCell ref="D8:E9"/>
    <mergeCell ref="Q8:R9"/>
    <mergeCell ref="N12:O12"/>
    <mergeCell ref="N15:O15"/>
    <mergeCell ref="F12:G12"/>
    <mergeCell ref="B5:Q5"/>
    <mergeCell ref="F8:M9"/>
    <mergeCell ref="N8:O9"/>
    <mergeCell ref="P8:P10"/>
    <mergeCell ref="A8:A10"/>
    <mergeCell ref="B8:B10"/>
    <mergeCell ref="A6:R6"/>
    <mergeCell ref="F17:G17"/>
    <mergeCell ref="H17:I17"/>
    <mergeCell ref="N17:O17"/>
    <mergeCell ref="L11:M11"/>
    <mergeCell ref="F15:G15"/>
    <mergeCell ref="H15:I15"/>
    <mergeCell ref="N11:O11"/>
    <mergeCell ref="F14:G14"/>
    <mergeCell ref="H14:I14"/>
    <mergeCell ref="F19:G19"/>
    <mergeCell ref="H19:I19"/>
    <mergeCell ref="N19:O19"/>
    <mergeCell ref="N22:O22"/>
    <mergeCell ref="F24:G24"/>
    <mergeCell ref="H24:I24"/>
    <mergeCell ref="N24:O24"/>
    <mergeCell ref="N21:O21"/>
    <mergeCell ref="H22:I22"/>
    <mergeCell ref="F35:G35"/>
    <mergeCell ref="H35:I35"/>
    <mergeCell ref="F26:G26"/>
    <mergeCell ref="H26:I26"/>
    <mergeCell ref="J26:K26"/>
    <mergeCell ref="N35:O35"/>
    <mergeCell ref="F27:G27"/>
    <mergeCell ref="H27:I27"/>
    <mergeCell ref="N27:O27"/>
    <mergeCell ref="F30:G30"/>
    <mergeCell ref="H30:I30"/>
    <mergeCell ref="N30:O30"/>
    <mergeCell ref="F29:G29"/>
    <mergeCell ref="J29:K29"/>
    <mergeCell ref="L29:M29"/>
    <mergeCell ref="F34:G34"/>
    <mergeCell ref="H34:I34"/>
    <mergeCell ref="F32:G32"/>
    <mergeCell ref="H32:I32"/>
    <mergeCell ref="N32:O32"/>
    <mergeCell ref="F37:G37"/>
    <mergeCell ref="H37:I37"/>
    <mergeCell ref="N37:O37"/>
    <mergeCell ref="F40:G40"/>
    <mergeCell ref="H40:I40"/>
    <mergeCell ref="N40:O40"/>
    <mergeCell ref="F39:G39"/>
    <mergeCell ref="H39:I39"/>
    <mergeCell ref="L39:M39"/>
    <mergeCell ref="N39:O39"/>
    <mergeCell ref="F43:G43"/>
    <mergeCell ref="H43:I43"/>
    <mergeCell ref="N43:O43"/>
    <mergeCell ref="F45:G45"/>
    <mergeCell ref="H45:I45"/>
    <mergeCell ref="N45:O45"/>
    <mergeCell ref="F42:G42"/>
    <mergeCell ref="F47:G47"/>
    <mergeCell ref="H47:I47"/>
    <mergeCell ref="N47:O47"/>
    <mergeCell ref="F50:G50"/>
    <mergeCell ref="H50:I50"/>
    <mergeCell ref="N50:O50"/>
    <mergeCell ref="F49:G49"/>
    <mergeCell ref="H49:I49"/>
    <mergeCell ref="N49:O49"/>
    <mergeCell ref="F66:G66"/>
    <mergeCell ref="H66:I66"/>
    <mergeCell ref="N66:O66"/>
    <mergeCell ref="F58:G58"/>
    <mergeCell ref="H58:I58"/>
    <mergeCell ref="N58:O58"/>
    <mergeCell ref="F61:G61"/>
    <mergeCell ref="H61:I61"/>
    <mergeCell ref="N61:O61"/>
    <mergeCell ref="F64:G64"/>
    <mergeCell ref="H64:I64"/>
    <mergeCell ref="N64:O64"/>
    <mergeCell ref="F53:G53"/>
    <mergeCell ref="H53:I53"/>
    <mergeCell ref="N53:O53"/>
    <mergeCell ref="F56:G56"/>
    <mergeCell ref="H56:I56"/>
    <mergeCell ref="F55:G55"/>
    <mergeCell ref="H55:I55"/>
    <mergeCell ref="N60:O60"/>
    <mergeCell ref="J14:K14"/>
    <mergeCell ref="L14:M14"/>
    <mergeCell ref="N14:O14"/>
    <mergeCell ref="F11:G11"/>
    <mergeCell ref="H11:I11"/>
    <mergeCell ref="J11:K11"/>
    <mergeCell ref="H12:I12"/>
    <mergeCell ref="N26:O26"/>
    <mergeCell ref="F21:G21"/>
    <mergeCell ref="H21:I21"/>
    <mergeCell ref="J21:K21"/>
    <mergeCell ref="L21:M21"/>
    <mergeCell ref="N29:O29"/>
    <mergeCell ref="H29:I29"/>
    <mergeCell ref="F22:G22"/>
    <mergeCell ref="L26:M26"/>
    <mergeCell ref="J34:K34"/>
    <mergeCell ref="L34:M34"/>
    <mergeCell ref="N34:O34"/>
    <mergeCell ref="N56:O56"/>
    <mergeCell ref="J49:K49"/>
    <mergeCell ref="L49:M49"/>
    <mergeCell ref="J39:K39"/>
    <mergeCell ref="L55:M55"/>
    <mergeCell ref="N55:O55"/>
    <mergeCell ref="H42:I42"/>
    <mergeCell ref="J42:K42"/>
    <mergeCell ref="L42:M42"/>
    <mergeCell ref="N42:O42"/>
    <mergeCell ref="H60:I60"/>
    <mergeCell ref="J55:K55"/>
    <mergeCell ref="L60:M60"/>
    <mergeCell ref="N63:O63"/>
    <mergeCell ref="F63:G63"/>
    <mergeCell ref="H63:I63"/>
    <mergeCell ref="J63:K63"/>
    <mergeCell ref="L63:M63"/>
    <mergeCell ref="Q1:R1"/>
    <mergeCell ref="D2:R2"/>
    <mergeCell ref="D3:R3"/>
    <mergeCell ref="F60:G60"/>
    <mergeCell ref="F52:G52"/>
    <mergeCell ref="H52:I52"/>
    <mergeCell ref="J52:K52"/>
    <mergeCell ref="L52:M52"/>
    <mergeCell ref="N52:O52"/>
    <mergeCell ref="J60:K60"/>
  </mergeCells>
  <printOptions horizontalCentered="1"/>
  <pageMargins left="0" right="0" top="0.5118110236220472" bottom="0.82" header="0.5118110236220472" footer="0.5118110236220472"/>
  <pageSetup firstPageNumber="22" useFirstPageNumber="1" horizontalDpi="600" verticalDpi="600" orientation="portrait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8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Q1" sqref="Q1:R1"/>
    </sheetView>
  </sheetViews>
  <sheetFormatPr defaultColWidth="9.140625" defaultRowHeight="12.75"/>
  <cols>
    <col min="1" max="1" width="3.7109375" style="2" customWidth="1"/>
    <col min="2" max="2" width="16.7109375" style="1" customWidth="1"/>
    <col min="3" max="3" width="4.57421875" style="2" customWidth="1"/>
    <col min="4" max="4" width="3.8515625" style="2" customWidth="1"/>
    <col min="5" max="5" width="3.421875" style="2" customWidth="1"/>
    <col min="6" max="6" width="6.421875" style="1" customWidth="1"/>
    <col min="7" max="7" width="4.7109375" style="1" customWidth="1"/>
    <col min="8" max="8" width="6.421875" style="1" customWidth="1"/>
    <col min="9" max="9" width="5.8515625" style="1" customWidth="1"/>
    <col min="10" max="10" width="5.7109375" style="1" customWidth="1"/>
    <col min="11" max="11" width="4.7109375" style="1" customWidth="1"/>
    <col min="12" max="12" width="5.00390625" style="1" customWidth="1"/>
    <col min="13" max="13" width="4.28125" style="1" customWidth="1"/>
    <col min="14" max="14" width="5.7109375" style="1" customWidth="1"/>
    <col min="15" max="15" width="6.00390625" style="1" customWidth="1"/>
    <col min="16" max="16" width="5.140625" style="61" customWidth="1"/>
    <col min="17" max="17" width="4.7109375" style="1" customWidth="1"/>
    <col min="18" max="18" width="4.7109375" style="47" customWidth="1"/>
    <col min="19" max="16384" width="9.140625" style="1" customWidth="1"/>
  </cols>
  <sheetData>
    <row r="1" spans="17:18" ht="12.75">
      <c r="Q1" s="143" t="s">
        <v>319</v>
      </c>
      <c r="R1" s="143"/>
    </row>
    <row r="2" spans="1:18" ht="15.75">
      <c r="A2" s="153" t="s">
        <v>307</v>
      </c>
      <c r="B2" s="153"/>
      <c r="C2" s="153"/>
      <c r="D2" s="144" t="s">
        <v>308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.75">
      <c r="A3" s="153" t="s">
        <v>309</v>
      </c>
      <c r="B3" s="153"/>
      <c r="D3" s="144" t="s">
        <v>310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6" ht="24" customHeight="1">
      <c r="A4" s="141"/>
      <c r="B4" s="141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5.75">
      <c r="A5" s="144" t="s">
        <v>313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8" ht="14.25" customHeight="1">
      <c r="A6" s="145" t="s">
        <v>316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5:16" ht="32.25" customHeight="1">
      <c r="O7" s="131"/>
      <c r="P7" s="131"/>
    </row>
    <row r="8" spans="1:18" ht="12.75" customHeight="1">
      <c r="A8" s="152" t="s">
        <v>0</v>
      </c>
      <c r="B8" s="152" t="s">
        <v>1</v>
      </c>
      <c r="C8" s="152" t="s">
        <v>4</v>
      </c>
      <c r="D8" s="152" t="s">
        <v>286</v>
      </c>
      <c r="E8" s="152"/>
      <c r="F8" s="152" t="s">
        <v>287</v>
      </c>
      <c r="G8" s="152"/>
      <c r="H8" s="152"/>
      <c r="I8" s="152"/>
      <c r="J8" s="152"/>
      <c r="K8" s="152"/>
      <c r="L8" s="152"/>
      <c r="M8" s="152"/>
      <c r="N8" s="152" t="s">
        <v>288</v>
      </c>
      <c r="O8" s="152"/>
      <c r="P8" s="152" t="s">
        <v>289</v>
      </c>
      <c r="Q8" s="152" t="s">
        <v>290</v>
      </c>
      <c r="R8" s="152"/>
    </row>
    <row r="9" spans="1:18" ht="30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3" ht="58.5" customHeight="1">
      <c r="A10" s="152"/>
      <c r="B10" s="152"/>
      <c r="C10" s="152"/>
      <c r="D10" s="62" t="s">
        <v>280</v>
      </c>
      <c r="E10" s="62" t="s">
        <v>12</v>
      </c>
      <c r="F10" s="62" t="s">
        <v>2</v>
      </c>
      <c r="G10" s="62" t="s">
        <v>3</v>
      </c>
      <c r="H10" s="62" t="s">
        <v>2</v>
      </c>
      <c r="I10" s="62" t="s">
        <v>3</v>
      </c>
      <c r="J10" s="62" t="s">
        <v>2</v>
      </c>
      <c r="K10" s="62" t="s">
        <v>3</v>
      </c>
      <c r="L10" s="62" t="s">
        <v>2</v>
      </c>
      <c r="M10" s="62" t="s">
        <v>3</v>
      </c>
      <c r="N10" s="62" t="s">
        <v>2</v>
      </c>
      <c r="O10" s="62" t="s">
        <v>3</v>
      </c>
      <c r="P10" s="152"/>
      <c r="Q10" s="46" t="s">
        <v>5</v>
      </c>
      <c r="R10" s="46" t="s">
        <v>6</v>
      </c>
      <c r="U10" s="107"/>
      <c r="V10" s="108"/>
      <c r="W10" s="109"/>
    </row>
    <row r="11" spans="1:18" ht="12.75">
      <c r="A11" s="4">
        <v>1</v>
      </c>
      <c r="B11" s="30" t="s">
        <v>154</v>
      </c>
      <c r="C11" s="17">
        <v>15</v>
      </c>
      <c r="D11" s="22">
        <v>3</v>
      </c>
      <c r="E11" s="22">
        <v>1</v>
      </c>
      <c r="F11" s="146"/>
      <c r="G11" s="147"/>
      <c r="H11" s="146"/>
      <c r="I11" s="147"/>
      <c r="J11" s="146"/>
      <c r="K11" s="147"/>
      <c r="L11" s="146"/>
      <c r="M11" s="147"/>
      <c r="N11" s="146"/>
      <c r="O11" s="147"/>
      <c r="P11" s="118">
        <v>2</v>
      </c>
      <c r="Q11" s="119">
        <f>C11-R11</f>
        <v>2</v>
      </c>
      <c r="R11" s="119">
        <f>C11-D11-E11+P11</f>
        <v>13</v>
      </c>
    </row>
    <row r="12" spans="1:18" ht="12.75">
      <c r="A12" s="20"/>
      <c r="B12" s="31"/>
      <c r="C12" s="12"/>
      <c r="D12" s="12"/>
      <c r="E12" s="12"/>
      <c r="F12" s="148" t="s">
        <v>257</v>
      </c>
      <c r="G12" s="148"/>
      <c r="H12" s="148" t="s">
        <v>256</v>
      </c>
      <c r="I12" s="148"/>
      <c r="J12" s="8"/>
      <c r="K12" s="8"/>
      <c r="L12" s="64"/>
      <c r="M12" s="64"/>
      <c r="N12" s="149" t="s">
        <v>155</v>
      </c>
      <c r="O12" s="149"/>
      <c r="P12" s="76"/>
      <c r="Q12" s="120"/>
      <c r="R12" s="120"/>
    </row>
    <row r="13" spans="1:21" ht="12.75">
      <c r="A13" s="20"/>
      <c r="B13" s="63"/>
      <c r="C13" s="12"/>
      <c r="D13" s="12"/>
      <c r="E13" s="12"/>
      <c r="F13" s="12">
        <v>32</v>
      </c>
      <c r="G13" s="12">
        <v>68</v>
      </c>
      <c r="H13" s="12">
        <v>24</v>
      </c>
      <c r="I13" s="12">
        <v>63</v>
      </c>
      <c r="J13" s="12"/>
      <c r="K13" s="12"/>
      <c r="L13" s="12"/>
      <c r="M13" s="12"/>
      <c r="N13" s="55">
        <f>F13+H13</f>
        <v>56</v>
      </c>
      <c r="O13" s="55">
        <f>G13+I13</f>
        <v>131</v>
      </c>
      <c r="P13" s="76"/>
      <c r="Q13" s="120"/>
      <c r="R13" s="120"/>
      <c r="T13" s="1">
        <f>F13+H13</f>
        <v>56</v>
      </c>
      <c r="U13" s="1">
        <f>G13+I13</f>
        <v>131</v>
      </c>
    </row>
    <row r="14" spans="1:21" ht="12.75">
      <c r="A14" s="20"/>
      <c r="B14" s="31"/>
      <c r="C14" s="12"/>
      <c r="D14" s="12"/>
      <c r="E14" s="12"/>
      <c r="F14" s="148" t="s">
        <v>156</v>
      </c>
      <c r="G14" s="148"/>
      <c r="H14" s="148" t="s">
        <v>33</v>
      </c>
      <c r="I14" s="148"/>
      <c r="J14" s="8"/>
      <c r="K14" s="8"/>
      <c r="L14" s="64"/>
      <c r="M14" s="64"/>
      <c r="N14" s="149" t="s">
        <v>33</v>
      </c>
      <c r="O14" s="149"/>
      <c r="P14" s="76"/>
      <c r="Q14" s="120"/>
      <c r="R14" s="120"/>
      <c r="T14" s="1" t="e">
        <f aca="true" t="shared" si="0" ref="T14:T77">F14+H14</f>
        <v>#VALUE!</v>
      </c>
      <c r="U14" s="1">
        <f aca="true" t="shared" si="1" ref="U14:U77">G14+I14</f>
        <v>0</v>
      </c>
    </row>
    <row r="15" spans="1:21" ht="12.75">
      <c r="A15" s="18"/>
      <c r="B15" s="33"/>
      <c r="C15" s="19"/>
      <c r="D15" s="19"/>
      <c r="E15" s="19"/>
      <c r="F15" s="19">
        <v>32</v>
      </c>
      <c r="G15" s="19">
        <v>80</v>
      </c>
      <c r="H15" s="19">
        <v>50.5</v>
      </c>
      <c r="I15" s="19">
        <v>138</v>
      </c>
      <c r="J15" s="19"/>
      <c r="K15" s="19"/>
      <c r="L15" s="19"/>
      <c r="M15" s="19"/>
      <c r="N15" s="66">
        <f>F15+H15</f>
        <v>82.5</v>
      </c>
      <c r="O15" s="66">
        <f>G15+I15</f>
        <v>218</v>
      </c>
      <c r="P15" s="78"/>
      <c r="Q15" s="121"/>
      <c r="R15" s="121"/>
      <c r="T15" s="1">
        <f t="shared" si="0"/>
        <v>82.5</v>
      </c>
      <c r="U15" s="1">
        <f t="shared" si="1"/>
        <v>218</v>
      </c>
    </row>
    <row r="16" spans="1:21" ht="12.75">
      <c r="A16" s="4">
        <v>2</v>
      </c>
      <c r="B16" s="30" t="s">
        <v>157</v>
      </c>
      <c r="C16" s="17">
        <v>16</v>
      </c>
      <c r="D16" s="22">
        <v>2</v>
      </c>
      <c r="E16" s="22">
        <v>2</v>
      </c>
      <c r="F16" s="146"/>
      <c r="G16" s="147"/>
      <c r="H16" s="146"/>
      <c r="I16" s="147"/>
      <c r="J16" s="146"/>
      <c r="K16" s="147"/>
      <c r="L16" s="146"/>
      <c r="M16" s="147"/>
      <c r="N16" s="146"/>
      <c r="O16" s="147"/>
      <c r="P16" s="118">
        <v>2</v>
      </c>
      <c r="Q16" s="119">
        <f>C16-R16</f>
        <v>2</v>
      </c>
      <c r="R16" s="119">
        <f>C16-D16-E16+P16</f>
        <v>14</v>
      </c>
      <c r="T16" s="1">
        <f t="shared" si="0"/>
        <v>0</v>
      </c>
      <c r="U16" s="1">
        <f t="shared" si="1"/>
        <v>0</v>
      </c>
    </row>
    <row r="17" spans="1:21" ht="12.75">
      <c r="A17" s="20"/>
      <c r="B17" s="31"/>
      <c r="C17" s="12"/>
      <c r="D17" s="12"/>
      <c r="E17" s="12"/>
      <c r="F17" s="148" t="s">
        <v>11</v>
      </c>
      <c r="G17" s="148"/>
      <c r="H17" s="148" t="s">
        <v>9</v>
      </c>
      <c r="I17" s="148"/>
      <c r="J17" s="8"/>
      <c r="K17" s="8"/>
      <c r="L17" s="64"/>
      <c r="M17" s="64"/>
      <c r="N17" s="149" t="s">
        <v>194</v>
      </c>
      <c r="O17" s="149"/>
      <c r="P17" s="76"/>
      <c r="Q17" s="120"/>
      <c r="R17" s="120"/>
      <c r="T17" s="1" t="e">
        <f t="shared" si="0"/>
        <v>#VALUE!</v>
      </c>
      <c r="U17" s="1">
        <f t="shared" si="1"/>
        <v>0</v>
      </c>
    </row>
    <row r="18" spans="1:21" ht="12.75">
      <c r="A18" s="20"/>
      <c r="B18" s="63"/>
      <c r="C18" s="12"/>
      <c r="D18" s="12"/>
      <c r="E18" s="12"/>
      <c r="F18" s="12">
        <v>74.962</v>
      </c>
      <c r="G18" s="12">
        <v>64</v>
      </c>
      <c r="H18" s="12">
        <v>70.623</v>
      </c>
      <c r="I18" s="12">
        <v>126</v>
      </c>
      <c r="J18" s="12"/>
      <c r="K18" s="12"/>
      <c r="L18" s="12"/>
      <c r="M18" s="12"/>
      <c r="N18" s="55">
        <f>F18+H18</f>
        <v>145.585</v>
      </c>
      <c r="O18" s="55">
        <f>G18+I18</f>
        <v>190</v>
      </c>
      <c r="P18" s="76"/>
      <c r="Q18" s="120"/>
      <c r="R18" s="120"/>
      <c r="T18" s="1">
        <f t="shared" si="0"/>
        <v>145.585</v>
      </c>
      <c r="U18" s="1">
        <f t="shared" si="1"/>
        <v>190</v>
      </c>
    </row>
    <row r="19" spans="1:21" ht="12.75">
      <c r="A19" s="20"/>
      <c r="B19" s="31"/>
      <c r="C19" s="12"/>
      <c r="D19" s="12"/>
      <c r="E19" s="12"/>
      <c r="F19" s="148" t="s">
        <v>17</v>
      </c>
      <c r="G19" s="148"/>
      <c r="H19" s="148" t="s">
        <v>16</v>
      </c>
      <c r="I19" s="148"/>
      <c r="J19" s="8"/>
      <c r="K19" s="8"/>
      <c r="L19" s="64"/>
      <c r="M19" s="64"/>
      <c r="N19" s="149" t="s">
        <v>195</v>
      </c>
      <c r="O19" s="149"/>
      <c r="P19" s="76"/>
      <c r="Q19" s="120"/>
      <c r="R19" s="120"/>
      <c r="T19" s="1" t="e">
        <f t="shared" si="0"/>
        <v>#VALUE!</v>
      </c>
      <c r="U19" s="1">
        <f t="shared" si="1"/>
        <v>0</v>
      </c>
    </row>
    <row r="20" spans="1:21" ht="12.75">
      <c r="A20" s="18"/>
      <c r="B20" s="33"/>
      <c r="C20" s="19"/>
      <c r="D20" s="19"/>
      <c r="E20" s="19"/>
      <c r="F20" s="19">
        <v>152.585</v>
      </c>
      <c r="G20" s="19">
        <v>69</v>
      </c>
      <c r="H20" s="19">
        <v>60.242</v>
      </c>
      <c r="I20" s="19">
        <v>136</v>
      </c>
      <c r="J20" s="19"/>
      <c r="K20" s="19"/>
      <c r="L20" s="19"/>
      <c r="M20" s="19"/>
      <c r="N20" s="66">
        <f>F20+H20</f>
        <v>212.827</v>
      </c>
      <c r="O20" s="66">
        <f>G20+I20</f>
        <v>205</v>
      </c>
      <c r="P20" s="78"/>
      <c r="Q20" s="121"/>
      <c r="R20" s="121"/>
      <c r="T20" s="1">
        <f t="shared" si="0"/>
        <v>212.827</v>
      </c>
      <c r="U20" s="1">
        <f t="shared" si="1"/>
        <v>205</v>
      </c>
    </row>
    <row r="21" spans="1:21" ht="12.75">
      <c r="A21" s="4">
        <v>3</v>
      </c>
      <c r="B21" s="30" t="s">
        <v>158</v>
      </c>
      <c r="C21" s="17">
        <v>9</v>
      </c>
      <c r="D21" s="22">
        <v>3</v>
      </c>
      <c r="E21" s="22">
        <v>1</v>
      </c>
      <c r="F21" s="146"/>
      <c r="G21" s="147"/>
      <c r="H21" s="146"/>
      <c r="I21" s="147"/>
      <c r="J21" s="146"/>
      <c r="K21" s="147"/>
      <c r="L21" s="146"/>
      <c r="M21" s="147"/>
      <c r="N21" s="146"/>
      <c r="O21" s="147"/>
      <c r="P21" s="118">
        <v>2</v>
      </c>
      <c r="Q21" s="119">
        <f>C21-R21</f>
        <v>2</v>
      </c>
      <c r="R21" s="119">
        <f>C21-D21-E21+P21</f>
        <v>7</v>
      </c>
      <c r="T21" s="1">
        <f t="shared" si="0"/>
        <v>0</v>
      </c>
      <c r="U21" s="1">
        <f t="shared" si="1"/>
        <v>0</v>
      </c>
    </row>
    <row r="22" spans="1:21" ht="12.75">
      <c r="A22" s="20"/>
      <c r="B22" s="31"/>
      <c r="C22" s="12"/>
      <c r="D22" s="12"/>
      <c r="E22" s="12"/>
      <c r="F22" s="148" t="s">
        <v>159</v>
      </c>
      <c r="G22" s="148"/>
      <c r="H22" s="148" t="s">
        <v>160</v>
      </c>
      <c r="I22" s="148"/>
      <c r="J22" s="8"/>
      <c r="K22" s="8"/>
      <c r="L22" s="64"/>
      <c r="M22" s="64"/>
      <c r="N22" s="149" t="s">
        <v>160</v>
      </c>
      <c r="O22" s="149"/>
      <c r="P22" s="76"/>
      <c r="Q22" s="120"/>
      <c r="R22" s="120"/>
      <c r="T22" s="1" t="e">
        <f t="shared" si="0"/>
        <v>#VALUE!</v>
      </c>
      <c r="U22" s="1">
        <f t="shared" si="1"/>
        <v>0</v>
      </c>
    </row>
    <row r="23" spans="1:21" ht="12.75">
      <c r="A23" s="20"/>
      <c r="B23" s="63"/>
      <c r="C23" s="12"/>
      <c r="D23" s="12"/>
      <c r="E23" s="12"/>
      <c r="F23" s="12">
        <v>33.65</v>
      </c>
      <c r="G23" s="12">
        <v>116</v>
      </c>
      <c r="H23" s="12">
        <v>34.39</v>
      </c>
      <c r="I23" s="12">
        <v>70</v>
      </c>
      <c r="J23" s="12"/>
      <c r="K23" s="12"/>
      <c r="L23" s="12"/>
      <c r="M23" s="12"/>
      <c r="N23" s="55">
        <f>F23+H23</f>
        <v>68.03999999999999</v>
      </c>
      <c r="O23" s="55">
        <f>G23+I23</f>
        <v>186</v>
      </c>
      <c r="P23" s="76"/>
      <c r="Q23" s="120"/>
      <c r="R23" s="120"/>
      <c r="T23" s="1">
        <f t="shared" si="0"/>
        <v>68.03999999999999</v>
      </c>
      <c r="U23" s="1">
        <f t="shared" si="1"/>
        <v>186</v>
      </c>
    </row>
    <row r="24" spans="1:21" ht="12.75">
      <c r="A24" s="20"/>
      <c r="B24" s="31"/>
      <c r="C24" s="12"/>
      <c r="D24" s="12"/>
      <c r="E24" s="12"/>
      <c r="F24" s="148" t="s">
        <v>161</v>
      </c>
      <c r="G24" s="148"/>
      <c r="H24" s="148" t="s">
        <v>162</v>
      </c>
      <c r="I24" s="148"/>
      <c r="J24" s="8"/>
      <c r="K24" s="8"/>
      <c r="L24" s="64"/>
      <c r="M24" s="64"/>
      <c r="N24" s="149" t="s">
        <v>162</v>
      </c>
      <c r="O24" s="149"/>
      <c r="P24" s="76"/>
      <c r="Q24" s="120"/>
      <c r="R24" s="120"/>
      <c r="T24" s="1" t="e">
        <f t="shared" si="0"/>
        <v>#VALUE!</v>
      </c>
      <c r="U24" s="1">
        <f t="shared" si="1"/>
        <v>0</v>
      </c>
    </row>
    <row r="25" spans="1:21" ht="12.75">
      <c r="A25" s="18"/>
      <c r="B25" s="33"/>
      <c r="C25" s="19"/>
      <c r="D25" s="19"/>
      <c r="E25" s="19"/>
      <c r="F25" s="19">
        <v>24.36</v>
      </c>
      <c r="G25" s="19">
        <v>62</v>
      </c>
      <c r="H25" s="19">
        <v>27.85</v>
      </c>
      <c r="I25" s="19">
        <v>91</v>
      </c>
      <c r="J25" s="19"/>
      <c r="K25" s="19"/>
      <c r="L25" s="19"/>
      <c r="M25" s="19"/>
      <c r="N25" s="66">
        <f>F25+H25</f>
        <v>52.21</v>
      </c>
      <c r="O25" s="66">
        <f>G25+I25</f>
        <v>153</v>
      </c>
      <c r="P25" s="78"/>
      <c r="Q25" s="121"/>
      <c r="R25" s="121"/>
      <c r="T25" s="1">
        <f t="shared" si="0"/>
        <v>52.21</v>
      </c>
      <c r="U25" s="1">
        <f t="shared" si="1"/>
        <v>153</v>
      </c>
    </row>
    <row r="26" spans="1:21" ht="12.75">
      <c r="A26" s="4">
        <v>4</v>
      </c>
      <c r="B26" s="30" t="s">
        <v>164</v>
      </c>
      <c r="C26" s="17">
        <v>11</v>
      </c>
      <c r="D26" s="22">
        <v>1</v>
      </c>
      <c r="E26" s="22">
        <v>1</v>
      </c>
      <c r="F26" s="146"/>
      <c r="G26" s="147"/>
      <c r="H26" s="146"/>
      <c r="I26" s="147"/>
      <c r="J26" s="146"/>
      <c r="K26" s="147"/>
      <c r="L26" s="146"/>
      <c r="M26" s="147"/>
      <c r="N26" s="146"/>
      <c r="O26" s="147"/>
      <c r="P26" s="118">
        <v>1</v>
      </c>
      <c r="Q26" s="119">
        <f>C26-R26</f>
        <v>1</v>
      </c>
      <c r="R26" s="119">
        <f>C26-D26-E26+P26</f>
        <v>10</v>
      </c>
      <c r="T26" s="1">
        <f t="shared" si="0"/>
        <v>0</v>
      </c>
      <c r="U26" s="1">
        <f t="shared" si="1"/>
        <v>0</v>
      </c>
    </row>
    <row r="27" spans="1:21" ht="12.75">
      <c r="A27" s="20"/>
      <c r="B27" s="31"/>
      <c r="C27" s="12"/>
      <c r="D27" s="12"/>
      <c r="E27" s="12"/>
      <c r="F27" s="148" t="s">
        <v>16</v>
      </c>
      <c r="G27" s="148"/>
      <c r="H27" s="148" t="s">
        <v>28</v>
      </c>
      <c r="I27" s="148"/>
      <c r="J27" s="8"/>
      <c r="K27" s="8"/>
      <c r="L27" s="64"/>
      <c r="M27" s="64"/>
      <c r="N27" s="149" t="s">
        <v>258</v>
      </c>
      <c r="O27" s="149"/>
      <c r="P27" s="76"/>
      <c r="Q27" s="120"/>
      <c r="R27" s="120"/>
      <c r="T27" s="1" t="e">
        <f t="shared" si="0"/>
        <v>#VALUE!</v>
      </c>
      <c r="U27" s="1">
        <f t="shared" si="1"/>
        <v>0</v>
      </c>
    </row>
    <row r="28" spans="1:21" ht="12.75">
      <c r="A28" s="18"/>
      <c r="B28" s="82"/>
      <c r="C28" s="19"/>
      <c r="D28" s="19"/>
      <c r="E28" s="19"/>
      <c r="F28" s="19">
        <v>130.5</v>
      </c>
      <c r="G28" s="19">
        <v>61</v>
      </c>
      <c r="H28" s="19">
        <v>126.98</v>
      </c>
      <c r="I28" s="19">
        <v>134</v>
      </c>
      <c r="J28" s="19"/>
      <c r="K28" s="19"/>
      <c r="L28" s="19"/>
      <c r="M28" s="19"/>
      <c r="N28" s="66">
        <f>F28+H28</f>
        <v>257.48</v>
      </c>
      <c r="O28" s="66">
        <f>G28+I28</f>
        <v>195</v>
      </c>
      <c r="P28" s="78"/>
      <c r="Q28" s="121"/>
      <c r="R28" s="121"/>
      <c r="T28" s="1">
        <f t="shared" si="0"/>
        <v>257.48</v>
      </c>
      <c r="U28" s="1">
        <f t="shared" si="1"/>
        <v>195</v>
      </c>
    </row>
    <row r="29" spans="1:21" ht="12.75">
      <c r="A29" s="4">
        <v>5</v>
      </c>
      <c r="B29" s="30" t="s">
        <v>165</v>
      </c>
      <c r="C29" s="17">
        <v>8</v>
      </c>
      <c r="D29" s="22">
        <v>1</v>
      </c>
      <c r="E29" s="22">
        <v>1</v>
      </c>
      <c r="F29" s="16"/>
      <c r="G29" s="16"/>
      <c r="H29" s="16"/>
      <c r="I29" s="16"/>
      <c r="J29" s="16"/>
      <c r="K29" s="16"/>
      <c r="L29" s="16"/>
      <c r="M29" s="16"/>
      <c r="N29" s="69"/>
      <c r="O29" s="69"/>
      <c r="P29" s="118">
        <v>1</v>
      </c>
      <c r="Q29" s="119">
        <f>C29-R29</f>
        <v>1</v>
      </c>
      <c r="R29" s="119">
        <f>C29-D29-E29+P29</f>
        <v>7</v>
      </c>
      <c r="T29" s="1">
        <f t="shared" si="0"/>
        <v>0</v>
      </c>
      <c r="U29" s="1">
        <f t="shared" si="1"/>
        <v>0</v>
      </c>
    </row>
    <row r="30" spans="1:21" ht="12.75">
      <c r="A30" s="20"/>
      <c r="B30" s="31"/>
      <c r="C30" s="12"/>
      <c r="D30" s="12"/>
      <c r="E30" s="12"/>
      <c r="F30" s="148" t="s">
        <v>166</v>
      </c>
      <c r="G30" s="148"/>
      <c r="H30" s="148" t="s">
        <v>167</v>
      </c>
      <c r="I30" s="148"/>
      <c r="J30" s="8"/>
      <c r="K30" s="8"/>
      <c r="L30" s="64"/>
      <c r="M30" s="64"/>
      <c r="N30" s="149" t="s">
        <v>166</v>
      </c>
      <c r="O30" s="149"/>
      <c r="P30" s="76"/>
      <c r="Q30" s="120"/>
      <c r="R30" s="120"/>
      <c r="T30" s="1" t="e">
        <f t="shared" si="0"/>
        <v>#VALUE!</v>
      </c>
      <c r="U30" s="1">
        <f t="shared" si="1"/>
        <v>0</v>
      </c>
    </row>
    <row r="31" spans="1:21" ht="12.75">
      <c r="A31" s="18"/>
      <c r="B31" s="82"/>
      <c r="C31" s="19"/>
      <c r="D31" s="19"/>
      <c r="E31" s="19"/>
      <c r="F31" s="19">
        <v>53.11</v>
      </c>
      <c r="G31" s="19">
        <v>109</v>
      </c>
      <c r="H31" s="19">
        <v>110.08</v>
      </c>
      <c r="I31" s="19">
        <v>84</v>
      </c>
      <c r="J31" s="19"/>
      <c r="K31" s="19"/>
      <c r="L31" s="19"/>
      <c r="M31" s="19"/>
      <c r="N31" s="66">
        <f>F31+H31</f>
        <v>163.19</v>
      </c>
      <c r="O31" s="66">
        <f>G31+I31</f>
        <v>193</v>
      </c>
      <c r="P31" s="78"/>
      <c r="Q31" s="121"/>
      <c r="R31" s="121"/>
      <c r="T31" s="1">
        <f t="shared" si="0"/>
        <v>163.19</v>
      </c>
      <c r="U31" s="1">
        <f t="shared" si="1"/>
        <v>193</v>
      </c>
    </row>
    <row r="32" spans="1:21" ht="12.75">
      <c r="A32" s="4">
        <v>6</v>
      </c>
      <c r="B32" s="30" t="s">
        <v>168</v>
      </c>
      <c r="C32" s="17">
        <v>9</v>
      </c>
      <c r="D32" s="22">
        <v>2</v>
      </c>
      <c r="E32" s="22">
        <v>2</v>
      </c>
      <c r="F32" s="146"/>
      <c r="G32" s="147"/>
      <c r="H32" s="146"/>
      <c r="I32" s="147"/>
      <c r="J32" s="146"/>
      <c r="K32" s="147"/>
      <c r="L32" s="146"/>
      <c r="M32" s="147"/>
      <c r="N32" s="146"/>
      <c r="O32" s="147"/>
      <c r="P32" s="118">
        <v>2</v>
      </c>
      <c r="Q32" s="119">
        <f>C32-R32</f>
        <v>2</v>
      </c>
      <c r="R32" s="119">
        <f>C32-D32-E32+P32</f>
        <v>7</v>
      </c>
      <c r="T32" s="1">
        <f t="shared" si="0"/>
        <v>0</v>
      </c>
      <c r="U32" s="1">
        <f t="shared" si="1"/>
        <v>0</v>
      </c>
    </row>
    <row r="33" spans="1:21" ht="12.75">
      <c r="A33" s="20"/>
      <c r="B33" s="31"/>
      <c r="C33" s="12"/>
      <c r="D33" s="12"/>
      <c r="E33" s="12"/>
      <c r="F33" s="148" t="s">
        <v>29</v>
      </c>
      <c r="G33" s="148"/>
      <c r="H33" s="148" t="s">
        <v>81</v>
      </c>
      <c r="I33" s="148"/>
      <c r="J33" s="8"/>
      <c r="K33" s="8"/>
      <c r="L33" s="64"/>
      <c r="M33" s="64"/>
      <c r="N33" s="149" t="s">
        <v>81</v>
      </c>
      <c r="O33" s="149"/>
      <c r="P33" s="76"/>
      <c r="Q33" s="120"/>
      <c r="R33" s="120"/>
      <c r="T33" s="1" t="e">
        <f t="shared" si="0"/>
        <v>#VALUE!</v>
      </c>
      <c r="U33" s="1">
        <f t="shared" si="1"/>
        <v>0</v>
      </c>
    </row>
    <row r="34" spans="1:21" ht="12.75">
      <c r="A34" s="20"/>
      <c r="B34" s="63"/>
      <c r="C34" s="12"/>
      <c r="D34" s="12"/>
      <c r="E34" s="12"/>
      <c r="F34" s="12">
        <v>53.49</v>
      </c>
      <c r="G34" s="12">
        <v>68</v>
      </c>
      <c r="H34" s="12">
        <v>67.24</v>
      </c>
      <c r="I34" s="12">
        <v>121</v>
      </c>
      <c r="J34" s="12"/>
      <c r="K34" s="12"/>
      <c r="L34" s="12"/>
      <c r="M34" s="12"/>
      <c r="N34" s="55">
        <f>F34+H34</f>
        <v>120.72999999999999</v>
      </c>
      <c r="O34" s="55">
        <f>G34+I34</f>
        <v>189</v>
      </c>
      <c r="P34" s="76"/>
      <c r="Q34" s="120"/>
      <c r="R34" s="120"/>
      <c r="T34" s="1">
        <f t="shared" si="0"/>
        <v>120.72999999999999</v>
      </c>
      <c r="U34" s="1">
        <f t="shared" si="1"/>
        <v>189</v>
      </c>
    </row>
    <row r="35" spans="1:21" ht="12.75">
      <c r="A35" s="20"/>
      <c r="B35" s="31"/>
      <c r="C35" s="12"/>
      <c r="D35" s="12"/>
      <c r="E35" s="12"/>
      <c r="F35" s="148" t="s">
        <v>169</v>
      </c>
      <c r="G35" s="148"/>
      <c r="H35" s="148" t="s">
        <v>170</v>
      </c>
      <c r="I35" s="148"/>
      <c r="J35" s="8"/>
      <c r="K35" s="8"/>
      <c r="L35" s="64"/>
      <c r="M35" s="64"/>
      <c r="N35" s="149" t="s">
        <v>170</v>
      </c>
      <c r="O35" s="149"/>
      <c r="P35" s="76"/>
      <c r="Q35" s="120"/>
      <c r="R35" s="120"/>
      <c r="T35" s="1" t="e">
        <f t="shared" si="0"/>
        <v>#VALUE!</v>
      </c>
      <c r="U35" s="1">
        <f t="shared" si="1"/>
        <v>0</v>
      </c>
    </row>
    <row r="36" spans="1:21" ht="12.75">
      <c r="A36" s="18"/>
      <c r="B36" s="33"/>
      <c r="C36" s="19"/>
      <c r="D36" s="19"/>
      <c r="E36" s="19"/>
      <c r="F36" s="19">
        <v>95.23</v>
      </c>
      <c r="G36" s="19">
        <v>92</v>
      </c>
      <c r="H36" s="19">
        <v>99.14</v>
      </c>
      <c r="I36" s="19">
        <v>153</v>
      </c>
      <c r="J36" s="19"/>
      <c r="K36" s="19"/>
      <c r="L36" s="19"/>
      <c r="M36" s="19"/>
      <c r="N36" s="66">
        <f>F36+H36</f>
        <v>194.37</v>
      </c>
      <c r="O36" s="66">
        <f>G36+I36</f>
        <v>245</v>
      </c>
      <c r="P36" s="78"/>
      <c r="Q36" s="121"/>
      <c r="R36" s="121"/>
      <c r="T36" s="1">
        <f t="shared" si="0"/>
        <v>194.37</v>
      </c>
      <c r="U36" s="1">
        <f t="shared" si="1"/>
        <v>245</v>
      </c>
    </row>
    <row r="37" spans="1:21" ht="12.75">
      <c r="A37" s="4">
        <v>7</v>
      </c>
      <c r="B37" s="30" t="s">
        <v>171</v>
      </c>
      <c r="C37" s="17">
        <v>14</v>
      </c>
      <c r="D37" s="22">
        <v>5</v>
      </c>
      <c r="E37" s="22">
        <v>3</v>
      </c>
      <c r="F37" s="146"/>
      <c r="G37" s="147"/>
      <c r="H37" s="146"/>
      <c r="I37" s="147"/>
      <c r="J37" s="146"/>
      <c r="K37" s="147"/>
      <c r="L37" s="146"/>
      <c r="M37" s="147"/>
      <c r="N37" s="146"/>
      <c r="O37" s="147"/>
      <c r="P37" s="118">
        <v>4</v>
      </c>
      <c r="Q37" s="119">
        <f>C37-R37</f>
        <v>4</v>
      </c>
      <c r="R37" s="119">
        <f>C37-D37-E37+P37</f>
        <v>10</v>
      </c>
      <c r="T37" s="1">
        <f t="shared" si="0"/>
        <v>0</v>
      </c>
      <c r="U37" s="1">
        <f t="shared" si="1"/>
        <v>0</v>
      </c>
    </row>
    <row r="38" spans="1:21" ht="12.75">
      <c r="A38" s="20"/>
      <c r="B38" s="31"/>
      <c r="C38" s="12"/>
      <c r="D38" s="12"/>
      <c r="E38" s="12"/>
      <c r="F38" s="148" t="s">
        <v>172</v>
      </c>
      <c r="G38" s="148"/>
      <c r="H38" s="148" t="s">
        <v>173</v>
      </c>
      <c r="I38" s="148"/>
      <c r="J38" s="8"/>
      <c r="K38" s="8"/>
      <c r="L38" s="64"/>
      <c r="M38" s="64"/>
      <c r="N38" s="149" t="s">
        <v>172</v>
      </c>
      <c r="O38" s="149"/>
      <c r="P38" s="76"/>
      <c r="Q38" s="120"/>
      <c r="R38" s="120"/>
      <c r="T38" s="1" t="e">
        <f t="shared" si="0"/>
        <v>#VALUE!</v>
      </c>
      <c r="U38" s="1">
        <f t="shared" si="1"/>
        <v>0</v>
      </c>
    </row>
    <row r="39" spans="1:21" ht="12.75">
      <c r="A39" s="20"/>
      <c r="B39" s="63"/>
      <c r="C39" s="12"/>
      <c r="D39" s="12"/>
      <c r="E39" s="12"/>
      <c r="F39" s="12">
        <v>54.7</v>
      </c>
      <c r="G39" s="12">
        <v>154</v>
      </c>
      <c r="H39" s="12">
        <v>49.99</v>
      </c>
      <c r="I39" s="12">
        <v>83</v>
      </c>
      <c r="J39" s="12"/>
      <c r="K39" s="12"/>
      <c r="L39" s="12"/>
      <c r="M39" s="12"/>
      <c r="N39" s="55">
        <f>F39+H39</f>
        <v>104.69</v>
      </c>
      <c r="O39" s="55">
        <f>G39+I39</f>
        <v>237</v>
      </c>
      <c r="P39" s="76"/>
      <c r="Q39" s="120"/>
      <c r="R39" s="120"/>
      <c r="T39" s="1">
        <f t="shared" si="0"/>
        <v>104.69</v>
      </c>
      <c r="U39" s="1">
        <f t="shared" si="1"/>
        <v>237</v>
      </c>
    </row>
    <row r="40" spans="1:21" ht="12.75">
      <c r="A40" s="20"/>
      <c r="B40" s="31"/>
      <c r="C40" s="12"/>
      <c r="D40" s="12"/>
      <c r="E40" s="12"/>
      <c r="F40" s="148" t="s">
        <v>27</v>
      </c>
      <c r="G40" s="148"/>
      <c r="H40" s="148" t="s">
        <v>174</v>
      </c>
      <c r="I40" s="148"/>
      <c r="J40" s="8"/>
      <c r="K40" s="8"/>
      <c r="L40" s="64"/>
      <c r="M40" s="64"/>
      <c r="N40" s="149" t="s">
        <v>196</v>
      </c>
      <c r="O40" s="149"/>
      <c r="P40" s="76"/>
      <c r="Q40" s="120"/>
      <c r="R40" s="120"/>
      <c r="T40" s="1" t="e">
        <f t="shared" si="0"/>
        <v>#VALUE!</v>
      </c>
      <c r="U40" s="1">
        <f t="shared" si="1"/>
        <v>0</v>
      </c>
    </row>
    <row r="41" spans="1:21" ht="12.75">
      <c r="A41" s="20"/>
      <c r="B41" s="63"/>
      <c r="C41" s="12"/>
      <c r="D41" s="12"/>
      <c r="E41" s="12"/>
      <c r="F41" s="12">
        <v>60.54</v>
      </c>
      <c r="G41" s="12">
        <v>193</v>
      </c>
      <c r="H41" s="12">
        <v>51.27</v>
      </c>
      <c r="I41" s="12">
        <v>73</v>
      </c>
      <c r="J41" s="12"/>
      <c r="K41" s="12"/>
      <c r="L41" s="12"/>
      <c r="M41" s="12"/>
      <c r="N41" s="55">
        <f>F41+H41</f>
        <v>111.81</v>
      </c>
      <c r="O41" s="55">
        <f>G41+I41</f>
        <v>266</v>
      </c>
      <c r="P41" s="76"/>
      <c r="Q41" s="120"/>
      <c r="R41" s="120"/>
      <c r="T41" s="1">
        <f t="shared" si="0"/>
        <v>111.81</v>
      </c>
      <c r="U41" s="1">
        <f t="shared" si="1"/>
        <v>266</v>
      </c>
    </row>
    <row r="42" spans="1:21" ht="12.75">
      <c r="A42" s="20"/>
      <c r="B42" s="31"/>
      <c r="C42" s="12"/>
      <c r="D42" s="12"/>
      <c r="E42" s="12"/>
      <c r="F42" s="148" t="s">
        <v>175</v>
      </c>
      <c r="G42" s="148"/>
      <c r="H42" s="148" t="s">
        <v>176</v>
      </c>
      <c r="I42" s="148"/>
      <c r="J42" s="8"/>
      <c r="K42" s="8"/>
      <c r="L42" s="64"/>
      <c r="M42" s="64"/>
      <c r="N42" s="149" t="s">
        <v>197</v>
      </c>
      <c r="O42" s="149"/>
      <c r="P42" s="76"/>
      <c r="Q42" s="120"/>
      <c r="R42" s="120"/>
      <c r="T42" s="1" t="e">
        <f t="shared" si="0"/>
        <v>#VALUE!</v>
      </c>
      <c r="U42" s="1">
        <f t="shared" si="1"/>
        <v>0</v>
      </c>
    </row>
    <row r="43" spans="1:21" ht="12.75">
      <c r="A43" s="20"/>
      <c r="B43" s="63"/>
      <c r="C43" s="12"/>
      <c r="D43" s="12"/>
      <c r="E43" s="12"/>
      <c r="F43" s="12">
        <v>110.72</v>
      </c>
      <c r="G43" s="12">
        <v>78</v>
      </c>
      <c r="H43" s="12">
        <v>62.6</v>
      </c>
      <c r="I43" s="12">
        <v>161</v>
      </c>
      <c r="J43" s="12"/>
      <c r="K43" s="12"/>
      <c r="L43" s="12"/>
      <c r="M43" s="12"/>
      <c r="N43" s="55">
        <f>F43+H43</f>
        <v>173.32</v>
      </c>
      <c r="O43" s="55">
        <f>G43+I43</f>
        <v>239</v>
      </c>
      <c r="P43" s="76"/>
      <c r="Q43" s="120"/>
      <c r="R43" s="120"/>
      <c r="T43" s="1">
        <f t="shared" si="0"/>
        <v>173.32</v>
      </c>
      <c r="U43" s="1">
        <f t="shared" si="1"/>
        <v>239</v>
      </c>
    </row>
    <row r="44" spans="1:21" ht="12.75">
      <c r="A44" s="20"/>
      <c r="B44" s="31"/>
      <c r="C44" s="12"/>
      <c r="D44" s="12"/>
      <c r="E44" s="12"/>
      <c r="F44" s="148" t="s">
        <v>177</v>
      </c>
      <c r="G44" s="148"/>
      <c r="H44" s="148" t="s">
        <v>178</v>
      </c>
      <c r="I44" s="148"/>
      <c r="J44" s="8"/>
      <c r="K44" s="8"/>
      <c r="L44" s="64"/>
      <c r="M44" s="64"/>
      <c r="N44" s="149" t="s">
        <v>177</v>
      </c>
      <c r="O44" s="149"/>
      <c r="P44" s="76"/>
      <c r="Q44" s="120"/>
      <c r="R44" s="120"/>
      <c r="T44" s="1" t="e">
        <f t="shared" si="0"/>
        <v>#VALUE!</v>
      </c>
      <c r="U44" s="1">
        <f t="shared" si="1"/>
        <v>0</v>
      </c>
    </row>
    <row r="45" spans="1:21" ht="12.75">
      <c r="A45" s="18"/>
      <c r="B45" s="82"/>
      <c r="C45" s="19"/>
      <c r="D45" s="19"/>
      <c r="E45" s="19"/>
      <c r="F45" s="19">
        <v>53.7</v>
      </c>
      <c r="G45" s="19">
        <v>60</v>
      </c>
      <c r="H45" s="19">
        <v>99</v>
      </c>
      <c r="I45" s="19">
        <v>52</v>
      </c>
      <c r="J45" s="19"/>
      <c r="K45" s="19"/>
      <c r="L45" s="19"/>
      <c r="M45" s="19"/>
      <c r="N45" s="66">
        <f>F45+H45</f>
        <v>152.7</v>
      </c>
      <c r="O45" s="66">
        <f>G45+I45</f>
        <v>112</v>
      </c>
      <c r="P45" s="78"/>
      <c r="Q45" s="121"/>
      <c r="R45" s="121"/>
      <c r="T45" s="1">
        <f t="shared" si="0"/>
        <v>152.7</v>
      </c>
      <c r="U45" s="1">
        <f t="shared" si="1"/>
        <v>112</v>
      </c>
    </row>
    <row r="46" spans="1:21" ht="12.75">
      <c r="A46" s="4">
        <v>8</v>
      </c>
      <c r="B46" s="30" t="s">
        <v>179</v>
      </c>
      <c r="C46" s="17">
        <v>10</v>
      </c>
      <c r="D46" s="22">
        <v>2</v>
      </c>
      <c r="E46" s="22"/>
      <c r="F46" s="146"/>
      <c r="G46" s="147"/>
      <c r="H46" s="146"/>
      <c r="I46" s="147"/>
      <c r="J46" s="146"/>
      <c r="K46" s="147"/>
      <c r="L46" s="146"/>
      <c r="M46" s="147"/>
      <c r="N46" s="146"/>
      <c r="O46" s="147"/>
      <c r="P46" s="118">
        <v>1</v>
      </c>
      <c r="Q46" s="119">
        <f>C46-R46</f>
        <v>1</v>
      </c>
      <c r="R46" s="119">
        <f>C46-D46-E46+P46</f>
        <v>9</v>
      </c>
      <c r="T46" s="1">
        <f t="shared" si="0"/>
        <v>0</v>
      </c>
      <c r="U46" s="1">
        <f t="shared" si="1"/>
        <v>0</v>
      </c>
    </row>
    <row r="47" spans="1:21" ht="12.75">
      <c r="A47" s="20"/>
      <c r="B47" s="31"/>
      <c r="C47" s="12"/>
      <c r="D47" s="12"/>
      <c r="E47" s="12"/>
      <c r="F47" s="148" t="s">
        <v>13</v>
      </c>
      <c r="G47" s="148"/>
      <c r="H47" s="148" t="s">
        <v>14</v>
      </c>
      <c r="I47" s="148"/>
      <c r="J47" s="8"/>
      <c r="K47" s="8"/>
      <c r="L47" s="64"/>
      <c r="M47" s="64"/>
      <c r="N47" s="149" t="s">
        <v>198</v>
      </c>
      <c r="O47" s="149"/>
      <c r="P47" s="76"/>
      <c r="Q47" s="120"/>
      <c r="R47" s="120"/>
      <c r="T47" s="1" t="e">
        <f t="shared" si="0"/>
        <v>#VALUE!</v>
      </c>
      <c r="U47" s="1">
        <f t="shared" si="1"/>
        <v>0</v>
      </c>
    </row>
    <row r="48" spans="1:21" ht="12.75">
      <c r="A48" s="18"/>
      <c r="B48" s="82"/>
      <c r="C48" s="19"/>
      <c r="D48" s="19"/>
      <c r="E48" s="19"/>
      <c r="F48" s="19">
        <v>62.541</v>
      </c>
      <c r="G48" s="19">
        <v>90</v>
      </c>
      <c r="H48" s="91">
        <v>60.585</v>
      </c>
      <c r="I48" s="19">
        <v>82</v>
      </c>
      <c r="J48" s="19"/>
      <c r="K48" s="19"/>
      <c r="L48" s="19"/>
      <c r="M48" s="19"/>
      <c r="N48" s="66">
        <f>F48+H48</f>
        <v>123.126</v>
      </c>
      <c r="O48" s="66">
        <f>G48+I48</f>
        <v>172</v>
      </c>
      <c r="P48" s="78"/>
      <c r="Q48" s="121"/>
      <c r="R48" s="121"/>
      <c r="T48" s="1">
        <f t="shared" si="0"/>
        <v>123.126</v>
      </c>
      <c r="U48" s="1">
        <f t="shared" si="1"/>
        <v>172</v>
      </c>
    </row>
    <row r="49" spans="1:21" ht="12.75">
      <c r="A49" s="4">
        <v>9</v>
      </c>
      <c r="B49" s="30" t="s">
        <v>180</v>
      </c>
      <c r="C49" s="17">
        <v>14</v>
      </c>
      <c r="D49" s="22">
        <v>2</v>
      </c>
      <c r="E49" s="22"/>
      <c r="F49" s="146"/>
      <c r="G49" s="147"/>
      <c r="H49" s="146"/>
      <c r="I49" s="147"/>
      <c r="J49" s="146"/>
      <c r="K49" s="147"/>
      <c r="L49" s="146"/>
      <c r="M49" s="147"/>
      <c r="N49" s="146"/>
      <c r="O49" s="147"/>
      <c r="P49" s="118">
        <v>1</v>
      </c>
      <c r="Q49" s="119">
        <f>C49-R49</f>
        <v>1</v>
      </c>
      <c r="R49" s="119">
        <f>C49-D49-E49+P49</f>
        <v>13</v>
      </c>
      <c r="T49" s="1">
        <f t="shared" si="0"/>
        <v>0</v>
      </c>
      <c r="U49" s="1">
        <f t="shared" si="1"/>
        <v>0</v>
      </c>
    </row>
    <row r="50" spans="1:21" ht="12.75">
      <c r="A50" s="20"/>
      <c r="B50" s="31"/>
      <c r="C50" s="12"/>
      <c r="D50" s="12"/>
      <c r="E50" s="12"/>
      <c r="F50" s="148" t="s">
        <v>181</v>
      </c>
      <c r="G50" s="148"/>
      <c r="H50" s="148" t="s">
        <v>182</v>
      </c>
      <c r="I50" s="148"/>
      <c r="J50" s="8"/>
      <c r="K50" s="8"/>
      <c r="L50" s="64"/>
      <c r="M50" s="64"/>
      <c r="N50" s="149" t="s">
        <v>303</v>
      </c>
      <c r="O50" s="149"/>
      <c r="P50" s="76"/>
      <c r="Q50" s="120"/>
      <c r="R50" s="120"/>
      <c r="T50" s="1" t="e">
        <f t="shared" si="0"/>
        <v>#VALUE!</v>
      </c>
      <c r="U50" s="1">
        <f t="shared" si="1"/>
        <v>0</v>
      </c>
    </row>
    <row r="51" spans="1:21" ht="12.75">
      <c r="A51" s="18"/>
      <c r="B51" s="82"/>
      <c r="C51" s="19"/>
      <c r="D51" s="19"/>
      <c r="E51" s="19"/>
      <c r="F51" s="19">
        <v>7.2</v>
      </c>
      <c r="G51" s="19">
        <v>60</v>
      </c>
      <c r="H51" s="91">
        <v>9.6</v>
      </c>
      <c r="I51" s="19">
        <v>79</v>
      </c>
      <c r="J51" s="19"/>
      <c r="K51" s="19"/>
      <c r="L51" s="19"/>
      <c r="M51" s="19"/>
      <c r="N51" s="142">
        <f>F51+H51</f>
        <v>16.8</v>
      </c>
      <c r="O51" s="66">
        <f>G51+I51</f>
        <v>139</v>
      </c>
      <c r="P51" s="78"/>
      <c r="Q51" s="121"/>
      <c r="R51" s="121"/>
      <c r="T51" s="1">
        <f t="shared" si="0"/>
        <v>16.8</v>
      </c>
      <c r="U51" s="1">
        <f t="shared" si="1"/>
        <v>139</v>
      </c>
    </row>
    <row r="52" spans="1:21" ht="12.75">
      <c r="A52" s="4">
        <v>10</v>
      </c>
      <c r="B52" s="30" t="s">
        <v>183</v>
      </c>
      <c r="C52" s="17">
        <v>16</v>
      </c>
      <c r="D52" s="22">
        <v>10</v>
      </c>
      <c r="E52" s="22"/>
      <c r="F52" s="146"/>
      <c r="G52" s="147"/>
      <c r="H52" s="146"/>
      <c r="I52" s="147"/>
      <c r="J52" s="146"/>
      <c r="K52" s="147"/>
      <c r="L52" s="146"/>
      <c r="M52" s="147"/>
      <c r="N52" s="146"/>
      <c r="O52" s="147"/>
      <c r="P52" s="118">
        <v>5</v>
      </c>
      <c r="Q52" s="122">
        <f>C52-R52</f>
        <v>5</v>
      </c>
      <c r="R52" s="122">
        <f>C52-D52-E52+P52</f>
        <v>11</v>
      </c>
      <c r="T52" s="1">
        <f t="shared" si="0"/>
        <v>0</v>
      </c>
      <c r="U52" s="1">
        <f t="shared" si="1"/>
        <v>0</v>
      </c>
    </row>
    <row r="53" spans="1:21" ht="12.75">
      <c r="A53" s="20"/>
      <c r="B53" s="31"/>
      <c r="C53" s="12"/>
      <c r="D53" s="12"/>
      <c r="E53" s="12"/>
      <c r="F53" s="148" t="s">
        <v>184</v>
      </c>
      <c r="G53" s="148"/>
      <c r="H53" s="148" t="s">
        <v>185</v>
      </c>
      <c r="I53" s="148"/>
      <c r="J53" s="8"/>
      <c r="K53" s="8"/>
      <c r="L53" s="64"/>
      <c r="M53" s="64"/>
      <c r="N53" s="149" t="s">
        <v>199</v>
      </c>
      <c r="O53" s="149"/>
      <c r="P53" s="76"/>
      <c r="Q53" s="120"/>
      <c r="R53" s="120"/>
      <c r="T53" s="1" t="e">
        <f t="shared" si="0"/>
        <v>#VALUE!</v>
      </c>
      <c r="U53" s="1">
        <f t="shared" si="1"/>
        <v>0</v>
      </c>
    </row>
    <row r="54" spans="1:21" ht="12.75">
      <c r="A54" s="20"/>
      <c r="B54" s="63"/>
      <c r="C54" s="12"/>
      <c r="D54" s="12"/>
      <c r="E54" s="12"/>
      <c r="F54" s="12">
        <v>60.1</v>
      </c>
      <c r="G54" s="12">
        <v>61</v>
      </c>
      <c r="H54" s="12">
        <v>86.6</v>
      </c>
      <c r="I54" s="12">
        <v>65</v>
      </c>
      <c r="J54" s="12"/>
      <c r="K54" s="12"/>
      <c r="L54" s="12"/>
      <c r="M54" s="12"/>
      <c r="N54" s="55">
        <f>F54+H54</f>
        <v>146.7</v>
      </c>
      <c r="O54" s="55">
        <f>G54+I54</f>
        <v>126</v>
      </c>
      <c r="P54" s="76"/>
      <c r="Q54" s="120"/>
      <c r="R54" s="120"/>
      <c r="T54" s="1">
        <f t="shared" si="0"/>
        <v>146.7</v>
      </c>
      <c r="U54" s="1">
        <f t="shared" si="1"/>
        <v>126</v>
      </c>
    </row>
    <row r="55" spans="1:21" ht="12.75">
      <c r="A55" s="20"/>
      <c r="B55" s="31"/>
      <c r="C55" s="12"/>
      <c r="D55" s="12"/>
      <c r="E55" s="12"/>
      <c r="F55" s="148" t="s">
        <v>186</v>
      </c>
      <c r="G55" s="148"/>
      <c r="H55" s="148" t="s">
        <v>187</v>
      </c>
      <c r="I55" s="148"/>
      <c r="J55" s="8"/>
      <c r="K55" s="8"/>
      <c r="L55" s="64"/>
      <c r="M55" s="64"/>
      <c r="N55" s="149" t="s">
        <v>188</v>
      </c>
      <c r="O55" s="149"/>
      <c r="P55" s="76"/>
      <c r="Q55" s="120"/>
      <c r="R55" s="120"/>
      <c r="T55" s="1" t="e">
        <f t="shared" si="0"/>
        <v>#VALUE!</v>
      </c>
      <c r="U55" s="1">
        <f t="shared" si="1"/>
        <v>0</v>
      </c>
    </row>
    <row r="56" spans="1:21" ht="12.75">
      <c r="A56" s="20"/>
      <c r="B56" s="63"/>
      <c r="C56" s="12"/>
      <c r="D56" s="12"/>
      <c r="E56" s="12"/>
      <c r="F56" s="12">
        <v>48.8</v>
      </c>
      <c r="G56" s="12">
        <v>78</v>
      </c>
      <c r="H56" s="12">
        <v>60.9</v>
      </c>
      <c r="I56" s="12">
        <v>90</v>
      </c>
      <c r="J56" s="12"/>
      <c r="K56" s="12"/>
      <c r="L56" s="12"/>
      <c r="M56" s="12"/>
      <c r="N56" s="55">
        <f>F56+H56</f>
        <v>109.69999999999999</v>
      </c>
      <c r="O56" s="55">
        <f>G56+I56</f>
        <v>168</v>
      </c>
      <c r="P56" s="76"/>
      <c r="Q56" s="120"/>
      <c r="R56" s="120"/>
      <c r="T56" s="1">
        <f t="shared" si="0"/>
        <v>109.69999999999999</v>
      </c>
      <c r="U56" s="1">
        <f t="shared" si="1"/>
        <v>168</v>
      </c>
    </row>
    <row r="57" spans="1:21" ht="12.75">
      <c r="A57" s="20"/>
      <c r="B57" s="31"/>
      <c r="C57" s="12"/>
      <c r="D57" s="12"/>
      <c r="E57" s="12"/>
      <c r="F57" s="148" t="s">
        <v>188</v>
      </c>
      <c r="G57" s="148"/>
      <c r="H57" s="148" t="s">
        <v>189</v>
      </c>
      <c r="I57" s="148"/>
      <c r="J57" s="8"/>
      <c r="K57" s="8"/>
      <c r="L57" s="64"/>
      <c r="M57" s="64"/>
      <c r="N57" s="149" t="s">
        <v>31</v>
      </c>
      <c r="O57" s="149"/>
      <c r="P57" s="76"/>
      <c r="Q57" s="120"/>
      <c r="R57" s="120"/>
      <c r="T57" s="1" t="e">
        <f t="shared" si="0"/>
        <v>#VALUE!</v>
      </c>
      <c r="U57" s="1">
        <f t="shared" si="1"/>
        <v>0</v>
      </c>
    </row>
    <row r="58" spans="1:21" ht="12.75">
      <c r="A58" s="20"/>
      <c r="B58" s="63"/>
      <c r="C58" s="12"/>
      <c r="D58" s="12"/>
      <c r="E58" s="12"/>
      <c r="F58" s="12">
        <v>60.9</v>
      </c>
      <c r="G58" s="12">
        <v>55</v>
      </c>
      <c r="H58" s="12">
        <v>82</v>
      </c>
      <c r="I58" s="12">
        <v>77</v>
      </c>
      <c r="J58" s="12"/>
      <c r="K58" s="12"/>
      <c r="L58" s="12"/>
      <c r="M58" s="12"/>
      <c r="N58" s="55">
        <f>F58+H58</f>
        <v>142.9</v>
      </c>
      <c r="O58" s="55">
        <f>G58+I58</f>
        <v>132</v>
      </c>
      <c r="P58" s="76"/>
      <c r="Q58" s="120"/>
      <c r="R58" s="120"/>
      <c r="T58" s="1">
        <f t="shared" si="0"/>
        <v>142.9</v>
      </c>
      <c r="U58" s="1">
        <f t="shared" si="1"/>
        <v>132</v>
      </c>
    </row>
    <row r="59" spans="1:21" ht="12.75">
      <c r="A59" s="20"/>
      <c r="B59" s="31"/>
      <c r="C59" s="12"/>
      <c r="D59" s="12"/>
      <c r="E59" s="12"/>
      <c r="F59" s="148" t="s">
        <v>190</v>
      </c>
      <c r="G59" s="148"/>
      <c r="H59" s="148" t="s">
        <v>191</v>
      </c>
      <c r="I59" s="148"/>
      <c r="J59" s="8"/>
      <c r="K59" s="8"/>
      <c r="L59" s="64"/>
      <c r="M59" s="64"/>
      <c r="N59" s="149" t="s">
        <v>190</v>
      </c>
      <c r="O59" s="149"/>
      <c r="P59" s="76"/>
      <c r="Q59" s="120"/>
      <c r="R59" s="120"/>
      <c r="T59" s="1" t="e">
        <f t="shared" si="0"/>
        <v>#VALUE!</v>
      </c>
      <c r="U59" s="1">
        <f t="shared" si="1"/>
        <v>0</v>
      </c>
    </row>
    <row r="60" spans="1:21" ht="12.75">
      <c r="A60" s="20"/>
      <c r="B60" s="63"/>
      <c r="C60" s="12"/>
      <c r="D60" s="12"/>
      <c r="E60" s="12"/>
      <c r="F60" s="12">
        <v>87.6</v>
      </c>
      <c r="G60" s="12">
        <v>75</v>
      </c>
      <c r="H60" s="12">
        <v>104.5</v>
      </c>
      <c r="I60" s="12">
        <v>80</v>
      </c>
      <c r="J60" s="12"/>
      <c r="K60" s="12"/>
      <c r="L60" s="12"/>
      <c r="M60" s="12"/>
      <c r="N60" s="55">
        <f>F60+H60</f>
        <v>192.1</v>
      </c>
      <c r="O60" s="55">
        <f>G60+I60</f>
        <v>155</v>
      </c>
      <c r="P60" s="76"/>
      <c r="Q60" s="120"/>
      <c r="R60" s="120"/>
      <c r="T60" s="1">
        <f t="shared" si="0"/>
        <v>192.1</v>
      </c>
      <c r="U60" s="1">
        <f t="shared" si="1"/>
        <v>155</v>
      </c>
    </row>
    <row r="61" spans="1:21" ht="12.75">
      <c r="A61" s="20"/>
      <c r="B61" s="31"/>
      <c r="C61" s="12"/>
      <c r="D61" s="12"/>
      <c r="E61" s="12"/>
      <c r="F61" s="148" t="s">
        <v>192</v>
      </c>
      <c r="G61" s="148"/>
      <c r="H61" s="148" t="s">
        <v>193</v>
      </c>
      <c r="I61" s="148"/>
      <c r="J61" s="8"/>
      <c r="K61" s="8"/>
      <c r="L61" s="64"/>
      <c r="M61" s="64"/>
      <c r="N61" s="149" t="s">
        <v>192</v>
      </c>
      <c r="O61" s="149"/>
      <c r="P61" s="76"/>
      <c r="Q61" s="120"/>
      <c r="R61" s="120"/>
      <c r="T61" s="1" t="e">
        <f t="shared" si="0"/>
        <v>#VALUE!</v>
      </c>
      <c r="U61" s="1">
        <f t="shared" si="1"/>
        <v>0</v>
      </c>
    </row>
    <row r="62" spans="1:21" ht="12.75">
      <c r="A62" s="37"/>
      <c r="B62" s="32"/>
      <c r="C62" s="13"/>
      <c r="D62" s="13"/>
      <c r="E62" s="13"/>
      <c r="F62" s="13">
        <v>105.5</v>
      </c>
      <c r="G62" s="13">
        <v>75</v>
      </c>
      <c r="H62" s="13">
        <v>115.8</v>
      </c>
      <c r="I62" s="13">
        <v>90</v>
      </c>
      <c r="J62" s="13"/>
      <c r="K62" s="13"/>
      <c r="L62" s="13"/>
      <c r="M62" s="13"/>
      <c r="N62" s="92">
        <f>F62+H62</f>
        <v>221.3</v>
      </c>
      <c r="O62" s="92">
        <f>G62+I62</f>
        <v>165</v>
      </c>
      <c r="P62" s="93"/>
      <c r="Q62" s="94"/>
      <c r="R62" s="35"/>
      <c r="T62" s="1">
        <f t="shared" si="0"/>
        <v>221.3</v>
      </c>
      <c r="U62" s="1">
        <f t="shared" si="1"/>
        <v>165</v>
      </c>
    </row>
    <row r="63" spans="1:21" ht="21.75" customHeight="1">
      <c r="A63" s="21"/>
      <c r="B63" s="3" t="s">
        <v>260</v>
      </c>
      <c r="C63" s="21">
        <f>C11+C16+C21+C26+C29+C32+C37+C46+C49+C52</f>
        <v>122</v>
      </c>
      <c r="D63" s="21">
        <f>D11+D16+D21+D26+D29+D32+D37+D46+D49+D52</f>
        <v>31</v>
      </c>
      <c r="E63" s="21">
        <f>E11+E16+E21+E26+E29+E32+E37+E46+E49+E52</f>
        <v>11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>
        <f>P11+P16+P21+P26+P29+P32+P37+P46+P49+P52</f>
        <v>21</v>
      </c>
      <c r="Q63" s="21">
        <f>Q11+Q16+Q21+Q26+Q29+Q32+Q37+Q46+Q49+Q52</f>
        <v>21</v>
      </c>
      <c r="R63" s="21">
        <f>R11+R16+R21+R26+R29+R32+R37+R46+R49+R52</f>
        <v>101</v>
      </c>
      <c r="T63" s="1">
        <f t="shared" si="0"/>
        <v>0</v>
      </c>
      <c r="U63" s="1">
        <f t="shared" si="1"/>
        <v>0</v>
      </c>
    </row>
    <row r="64" spans="1:21" ht="21.75" customHeight="1">
      <c r="A64" s="26">
        <v>11</v>
      </c>
      <c r="B64" s="90" t="s">
        <v>148</v>
      </c>
      <c r="C64" s="6">
        <v>13</v>
      </c>
      <c r="D64" s="154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8"/>
      <c r="R64" s="6">
        <v>13</v>
      </c>
      <c r="T64" s="1">
        <f t="shared" si="0"/>
        <v>0</v>
      </c>
      <c r="U64" s="1">
        <f t="shared" si="1"/>
        <v>0</v>
      </c>
    </row>
    <row r="65" spans="1:21" ht="21.75" customHeight="1">
      <c r="A65" s="27">
        <v>12</v>
      </c>
      <c r="B65" s="63" t="s">
        <v>149</v>
      </c>
      <c r="C65" s="12">
        <v>9</v>
      </c>
      <c r="D65" s="169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1"/>
      <c r="R65" s="12">
        <v>9</v>
      </c>
      <c r="T65" s="1">
        <f t="shared" si="0"/>
        <v>0</v>
      </c>
      <c r="U65" s="1">
        <f t="shared" si="1"/>
        <v>0</v>
      </c>
    </row>
    <row r="66" spans="1:21" ht="21.75" customHeight="1">
      <c r="A66" s="27">
        <v>13</v>
      </c>
      <c r="B66" s="63" t="s">
        <v>150</v>
      </c>
      <c r="C66" s="12">
        <v>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1"/>
      <c r="R66" s="12">
        <v>9</v>
      </c>
      <c r="T66" s="1">
        <f t="shared" si="0"/>
        <v>0</v>
      </c>
      <c r="U66" s="1">
        <f t="shared" si="1"/>
        <v>0</v>
      </c>
    </row>
    <row r="67" spans="1:21" ht="21.75" customHeight="1">
      <c r="A67" s="27">
        <v>14</v>
      </c>
      <c r="B67" s="63" t="s">
        <v>151</v>
      </c>
      <c r="C67" s="12">
        <v>12</v>
      </c>
      <c r="D67" s="169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1"/>
      <c r="R67" s="12">
        <v>12</v>
      </c>
      <c r="T67" s="1">
        <f t="shared" si="0"/>
        <v>0</v>
      </c>
      <c r="U67" s="1">
        <f t="shared" si="1"/>
        <v>0</v>
      </c>
    </row>
    <row r="68" spans="1:21" ht="21.75" customHeight="1">
      <c r="A68" s="27">
        <v>15</v>
      </c>
      <c r="B68" s="63" t="s">
        <v>152</v>
      </c>
      <c r="C68" s="12">
        <v>3</v>
      </c>
      <c r="D68" s="169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1"/>
      <c r="R68" s="12">
        <v>3</v>
      </c>
      <c r="T68" s="1">
        <f t="shared" si="0"/>
        <v>0</v>
      </c>
      <c r="U68" s="1">
        <f t="shared" si="1"/>
        <v>0</v>
      </c>
    </row>
    <row r="69" spans="1:21" ht="21.75" customHeight="1">
      <c r="A69" s="27">
        <v>16</v>
      </c>
      <c r="B69" s="63" t="s">
        <v>153</v>
      </c>
      <c r="C69" s="12">
        <v>7</v>
      </c>
      <c r="D69" s="169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1"/>
      <c r="R69" s="12">
        <v>7</v>
      </c>
      <c r="T69" s="1">
        <f t="shared" si="0"/>
        <v>0</v>
      </c>
      <c r="U69" s="1">
        <f t="shared" si="1"/>
        <v>0</v>
      </c>
    </row>
    <row r="70" spans="1:21" ht="21.75" customHeight="1">
      <c r="A70" s="27">
        <v>17</v>
      </c>
      <c r="B70" s="63" t="s">
        <v>163</v>
      </c>
      <c r="C70" s="12">
        <v>8</v>
      </c>
      <c r="D70" s="169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1"/>
      <c r="R70" s="12">
        <v>8</v>
      </c>
      <c r="T70" s="1">
        <f t="shared" si="0"/>
        <v>0</v>
      </c>
      <c r="U70" s="1">
        <f t="shared" si="1"/>
        <v>0</v>
      </c>
    </row>
    <row r="71" spans="1:21" ht="21.75" customHeight="1">
      <c r="A71" s="27">
        <v>18</v>
      </c>
      <c r="B71" s="89" t="s">
        <v>209</v>
      </c>
      <c r="C71" s="12">
        <v>10</v>
      </c>
      <c r="D71" s="169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1"/>
      <c r="R71" s="12">
        <v>10</v>
      </c>
      <c r="T71" s="1">
        <f t="shared" si="0"/>
        <v>0</v>
      </c>
      <c r="U71" s="1">
        <f t="shared" si="1"/>
        <v>0</v>
      </c>
    </row>
    <row r="72" spans="1:21" ht="21.75" customHeight="1">
      <c r="A72" s="27">
        <v>19</v>
      </c>
      <c r="B72" s="89" t="s">
        <v>208</v>
      </c>
      <c r="C72" s="12">
        <v>11</v>
      </c>
      <c r="D72" s="169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1"/>
      <c r="R72" s="12">
        <v>11</v>
      </c>
      <c r="T72" s="1">
        <f t="shared" si="0"/>
        <v>0</v>
      </c>
      <c r="U72" s="1">
        <f t="shared" si="1"/>
        <v>0</v>
      </c>
    </row>
    <row r="73" spans="1:21" ht="21.75" customHeight="1">
      <c r="A73" s="27">
        <v>20</v>
      </c>
      <c r="B73" s="89" t="s">
        <v>211</v>
      </c>
      <c r="C73" s="12">
        <v>11</v>
      </c>
      <c r="D73" s="169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1"/>
      <c r="R73" s="12">
        <v>11</v>
      </c>
      <c r="T73" s="1">
        <f t="shared" si="0"/>
        <v>0</v>
      </c>
      <c r="U73" s="1">
        <f t="shared" si="1"/>
        <v>0</v>
      </c>
    </row>
    <row r="74" spans="1:21" ht="21.75" customHeight="1">
      <c r="A74" s="27">
        <v>21</v>
      </c>
      <c r="B74" s="89" t="s">
        <v>200</v>
      </c>
      <c r="C74" s="12">
        <v>9</v>
      </c>
      <c r="D74" s="169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1"/>
      <c r="R74" s="12">
        <v>9</v>
      </c>
      <c r="T74" s="1">
        <f t="shared" si="0"/>
        <v>0</v>
      </c>
      <c r="U74" s="1">
        <f t="shared" si="1"/>
        <v>0</v>
      </c>
    </row>
    <row r="75" spans="1:21" ht="21.75" customHeight="1">
      <c r="A75" s="27">
        <v>22</v>
      </c>
      <c r="B75" s="89" t="s">
        <v>201</v>
      </c>
      <c r="C75" s="12">
        <v>6</v>
      </c>
      <c r="D75" s="169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1"/>
      <c r="R75" s="12">
        <v>6</v>
      </c>
      <c r="T75" s="1">
        <f t="shared" si="0"/>
        <v>0</v>
      </c>
      <c r="U75" s="1">
        <f t="shared" si="1"/>
        <v>0</v>
      </c>
    </row>
    <row r="76" spans="1:21" ht="21.75" customHeight="1">
      <c r="A76" s="27">
        <v>23</v>
      </c>
      <c r="B76" s="89" t="s">
        <v>202</v>
      </c>
      <c r="C76" s="12">
        <v>8</v>
      </c>
      <c r="D76" s="169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1"/>
      <c r="R76" s="12">
        <v>8</v>
      </c>
      <c r="T76" s="1">
        <f t="shared" si="0"/>
        <v>0</v>
      </c>
      <c r="U76" s="1">
        <f t="shared" si="1"/>
        <v>0</v>
      </c>
    </row>
    <row r="77" spans="1:21" ht="21.75" customHeight="1">
      <c r="A77" s="27">
        <v>24</v>
      </c>
      <c r="B77" s="89" t="s">
        <v>294</v>
      </c>
      <c r="C77" s="12">
        <v>9</v>
      </c>
      <c r="D77" s="169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1"/>
      <c r="R77" s="12">
        <v>9</v>
      </c>
      <c r="T77" s="1">
        <f t="shared" si="0"/>
        <v>0</v>
      </c>
      <c r="U77" s="1">
        <f t="shared" si="1"/>
        <v>0</v>
      </c>
    </row>
    <row r="78" spans="1:21" ht="21.75" customHeight="1">
      <c r="A78" s="27">
        <v>25</v>
      </c>
      <c r="B78" s="89" t="s">
        <v>203</v>
      </c>
      <c r="C78" s="12">
        <v>4</v>
      </c>
      <c r="D78" s="169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1"/>
      <c r="R78" s="12">
        <v>4</v>
      </c>
      <c r="T78" s="1">
        <f aca="true" t="shared" si="2" ref="T78:T84">F78+H78</f>
        <v>0</v>
      </c>
      <c r="U78" s="1">
        <f>G78+I78</f>
        <v>0</v>
      </c>
    </row>
    <row r="79" spans="1:21" ht="21.75" customHeight="1">
      <c r="A79" s="27">
        <v>26</v>
      </c>
      <c r="B79" s="89" t="s">
        <v>295</v>
      </c>
      <c r="C79" s="12">
        <v>6</v>
      </c>
      <c r="D79" s="169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1"/>
      <c r="R79" s="12">
        <v>6</v>
      </c>
      <c r="T79" s="1">
        <f t="shared" si="2"/>
        <v>0</v>
      </c>
      <c r="U79" s="1">
        <f>G79+I79</f>
        <v>0</v>
      </c>
    </row>
    <row r="80" spans="1:21" ht="21.75" customHeight="1">
      <c r="A80" s="27">
        <v>27</v>
      </c>
      <c r="B80" s="89" t="s">
        <v>210</v>
      </c>
      <c r="C80" s="12">
        <v>14</v>
      </c>
      <c r="D80" s="169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1"/>
      <c r="R80" s="12">
        <v>14</v>
      </c>
      <c r="T80" s="1">
        <f t="shared" si="2"/>
        <v>0</v>
      </c>
      <c r="U80" s="1">
        <f>G80+I80</f>
        <v>0</v>
      </c>
    </row>
    <row r="81" spans="1:21" ht="21.75" customHeight="1">
      <c r="A81" s="27">
        <v>28</v>
      </c>
      <c r="B81" s="89" t="s">
        <v>296</v>
      </c>
      <c r="C81" s="12">
        <v>7</v>
      </c>
      <c r="D81" s="169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1"/>
      <c r="R81" s="12">
        <v>7</v>
      </c>
      <c r="T81" s="1">
        <f t="shared" si="2"/>
        <v>0</v>
      </c>
      <c r="U81" s="1">
        <f>G81+I81</f>
        <v>0</v>
      </c>
    </row>
    <row r="82" spans="1:21" ht="21.75" customHeight="1">
      <c r="A82" s="27">
        <v>29</v>
      </c>
      <c r="B82" s="89" t="s">
        <v>204</v>
      </c>
      <c r="C82" s="12">
        <v>10</v>
      </c>
      <c r="D82" s="169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1"/>
      <c r="R82" s="12">
        <v>10</v>
      </c>
      <c r="T82" s="1">
        <f t="shared" si="2"/>
        <v>0</v>
      </c>
      <c r="U82" s="1">
        <f>G82+I82</f>
        <v>0</v>
      </c>
    </row>
    <row r="83" spans="1:20" ht="21.75" customHeight="1">
      <c r="A83" s="27">
        <v>30</v>
      </c>
      <c r="B83" s="89" t="s">
        <v>205</v>
      </c>
      <c r="C83" s="12">
        <v>8</v>
      </c>
      <c r="D83" s="169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1"/>
      <c r="R83" s="12">
        <v>8</v>
      </c>
      <c r="T83" s="1">
        <f t="shared" si="2"/>
        <v>0</v>
      </c>
    </row>
    <row r="84" spans="1:20" ht="21.75" customHeight="1">
      <c r="A84" s="52">
        <v>31</v>
      </c>
      <c r="B84" s="132" t="s">
        <v>206</v>
      </c>
      <c r="C84" s="13">
        <v>9</v>
      </c>
      <c r="D84" s="172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4"/>
      <c r="R84" s="13">
        <v>9</v>
      </c>
      <c r="T84" s="1">
        <f t="shared" si="2"/>
        <v>0</v>
      </c>
    </row>
    <row r="85" spans="1:18" s="65" customFormat="1" ht="21.75" customHeight="1">
      <c r="A85" s="38"/>
      <c r="B85" s="138" t="s">
        <v>306</v>
      </c>
      <c r="C85" s="38">
        <f>SUM(C63:C84)</f>
        <v>305</v>
      </c>
      <c r="D85" s="38">
        <f>SUM(D63:D84)</f>
        <v>31</v>
      </c>
      <c r="E85" s="38">
        <f>SUM(E63:E84)</f>
        <v>11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>
        <f>SUM(P63:P84)</f>
        <v>21</v>
      </c>
      <c r="Q85" s="38">
        <f>SUM(Q63:Q84)</f>
        <v>21</v>
      </c>
      <c r="R85" s="38">
        <f>SUM(R63:R84)</f>
        <v>284</v>
      </c>
    </row>
  </sheetData>
  <sheetProtection/>
  <mergeCells count="124">
    <mergeCell ref="A2:C2"/>
    <mergeCell ref="A3:B3"/>
    <mergeCell ref="N55:O55"/>
    <mergeCell ref="D64:Q84"/>
    <mergeCell ref="F61:G61"/>
    <mergeCell ref="H61:I61"/>
    <mergeCell ref="N61:O61"/>
    <mergeCell ref="F57:G57"/>
    <mergeCell ref="H57:I57"/>
    <mergeCell ref="N57:O57"/>
    <mergeCell ref="F59:G59"/>
    <mergeCell ref="F50:G50"/>
    <mergeCell ref="H50:I50"/>
    <mergeCell ref="N50:O50"/>
    <mergeCell ref="H59:I59"/>
    <mergeCell ref="N59:O59"/>
    <mergeCell ref="F53:G53"/>
    <mergeCell ref="H53:I53"/>
    <mergeCell ref="N53:O53"/>
    <mergeCell ref="F55:G55"/>
    <mergeCell ref="H55:I55"/>
    <mergeCell ref="F42:G42"/>
    <mergeCell ref="H42:I42"/>
    <mergeCell ref="N42:O42"/>
    <mergeCell ref="F44:G44"/>
    <mergeCell ref="H44:I44"/>
    <mergeCell ref="N44:O44"/>
    <mergeCell ref="F49:G49"/>
    <mergeCell ref="N52:O52"/>
    <mergeCell ref="F52:G52"/>
    <mergeCell ref="J32:K32"/>
    <mergeCell ref="J37:K37"/>
    <mergeCell ref="L37:M37"/>
    <mergeCell ref="N37:O37"/>
    <mergeCell ref="F40:G40"/>
    <mergeCell ref="H40:I40"/>
    <mergeCell ref="N40:O40"/>
    <mergeCell ref="H37:I37"/>
    <mergeCell ref="H38:I38"/>
    <mergeCell ref="F37:G37"/>
    <mergeCell ref="L26:M26"/>
    <mergeCell ref="F30:G30"/>
    <mergeCell ref="H30:I30"/>
    <mergeCell ref="N30:O30"/>
    <mergeCell ref="F33:G33"/>
    <mergeCell ref="H33:I33"/>
    <mergeCell ref="N33:O33"/>
    <mergeCell ref="N32:O32"/>
    <mergeCell ref="F32:G32"/>
    <mergeCell ref="H32:I32"/>
    <mergeCell ref="N21:O21"/>
    <mergeCell ref="F24:G24"/>
    <mergeCell ref="H24:I24"/>
    <mergeCell ref="N24:O24"/>
    <mergeCell ref="F27:G27"/>
    <mergeCell ref="H27:I27"/>
    <mergeCell ref="N27:O27"/>
    <mergeCell ref="F26:G26"/>
    <mergeCell ref="H26:I26"/>
    <mergeCell ref="J26:K26"/>
    <mergeCell ref="N17:O17"/>
    <mergeCell ref="F19:G19"/>
    <mergeCell ref="H19:I19"/>
    <mergeCell ref="N19:O19"/>
    <mergeCell ref="F22:G22"/>
    <mergeCell ref="H22:I22"/>
    <mergeCell ref="N22:O22"/>
    <mergeCell ref="H21:I21"/>
    <mergeCell ref="J21:K21"/>
    <mergeCell ref="L21:M21"/>
    <mergeCell ref="N8:O9"/>
    <mergeCell ref="H12:I12"/>
    <mergeCell ref="N12:O12"/>
    <mergeCell ref="F14:G14"/>
    <mergeCell ref="H14:I14"/>
    <mergeCell ref="N14:O14"/>
    <mergeCell ref="F12:G12"/>
    <mergeCell ref="A8:A10"/>
    <mergeCell ref="B8:B10"/>
    <mergeCell ref="C8:C10"/>
    <mergeCell ref="D8:E9"/>
    <mergeCell ref="F8:M9"/>
    <mergeCell ref="F21:G21"/>
    <mergeCell ref="J11:K11"/>
    <mergeCell ref="L11:M11"/>
    <mergeCell ref="F17:G17"/>
    <mergeCell ref="H17:I17"/>
    <mergeCell ref="P8:P10"/>
    <mergeCell ref="Q8:R9"/>
    <mergeCell ref="N11:O11"/>
    <mergeCell ref="F16:G16"/>
    <mergeCell ref="H16:I16"/>
    <mergeCell ref="J16:K16"/>
    <mergeCell ref="L16:M16"/>
    <mergeCell ref="N16:O16"/>
    <mergeCell ref="F11:G11"/>
    <mergeCell ref="H11:I11"/>
    <mergeCell ref="N26:O26"/>
    <mergeCell ref="F47:G47"/>
    <mergeCell ref="H47:I47"/>
    <mergeCell ref="N47:O47"/>
    <mergeCell ref="L32:M32"/>
    <mergeCell ref="N46:O46"/>
    <mergeCell ref="F35:G35"/>
    <mergeCell ref="H35:I35"/>
    <mergeCell ref="N35:O35"/>
    <mergeCell ref="F38:G38"/>
    <mergeCell ref="N38:O38"/>
    <mergeCell ref="H52:I52"/>
    <mergeCell ref="J52:K52"/>
    <mergeCell ref="L52:M52"/>
    <mergeCell ref="H49:I49"/>
    <mergeCell ref="J49:K49"/>
    <mergeCell ref="L49:M49"/>
    <mergeCell ref="Q1:R1"/>
    <mergeCell ref="N49:O49"/>
    <mergeCell ref="D2:R2"/>
    <mergeCell ref="D3:R3"/>
    <mergeCell ref="A6:R6"/>
    <mergeCell ref="A5:Q5"/>
    <mergeCell ref="H46:I46"/>
    <mergeCell ref="J46:K46"/>
    <mergeCell ref="L46:M46"/>
    <mergeCell ref="F46:G46"/>
  </mergeCells>
  <printOptions horizontalCentered="1"/>
  <pageMargins left="0" right="0" top="0.5118110236220472" bottom="0.95" header="0.5118110236220472" footer="0.5118110236220472"/>
  <pageSetup firstPageNumber="24" useFirstPageNumber="1" horizontalDpi="600" verticalDpi="600" orientation="portrait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40"/>
  <sheetViews>
    <sheetView zoomScalePageLayoutView="0" workbookViewId="0" topLeftCell="A1">
      <selection activeCell="Q1" sqref="Q1:R1"/>
    </sheetView>
  </sheetViews>
  <sheetFormatPr defaultColWidth="9.140625" defaultRowHeight="12.75"/>
  <cols>
    <col min="1" max="1" width="3.7109375" style="2" customWidth="1"/>
    <col min="2" max="2" width="16.7109375" style="1" customWidth="1"/>
    <col min="3" max="3" width="4.57421875" style="2" customWidth="1"/>
    <col min="4" max="4" width="3.8515625" style="2" customWidth="1"/>
    <col min="5" max="5" width="3.421875" style="2" customWidth="1"/>
    <col min="6" max="6" width="6.421875" style="1" customWidth="1"/>
    <col min="7" max="7" width="4.7109375" style="1" customWidth="1"/>
    <col min="8" max="8" width="6.421875" style="1" customWidth="1"/>
    <col min="9" max="9" width="5.8515625" style="1" customWidth="1"/>
    <col min="10" max="10" width="5.7109375" style="1" customWidth="1"/>
    <col min="11" max="11" width="4.7109375" style="1" customWidth="1"/>
    <col min="12" max="12" width="5.00390625" style="1" customWidth="1"/>
    <col min="13" max="13" width="4.28125" style="1" customWidth="1"/>
    <col min="14" max="14" width="5.7109375" style="1" customWidth="1"/>
    <col min="15" max="15" width="6.00390625" style="1" customWidth="1"/>
    <col min="16" max="16" width="5.140625" style="61" customWidth="1"/>
    <col min="17" max="17" width="4.7109375" style="1" customWidth="1"/>
    <col min="18" max="18" width="4.7109375" style="47" customWidth="1"/>
    <col min="19" max="16384" width="9.140625" style="1" customWidth="1"/>
  </cols>
  <sheetData>
    <row r="1" spans="17:18" ht="12.75">
      <c r="Q1" s="143" t="s">
        <v>318</v>
      </c>
      <c r="R1" s="143"/>
    </row>
    <row r="2" spans="1:18" ht="15.75">
      <c r="A2" s="153" t="s">
        <v>307</v>
      </c>
      <c r="B2" s="153"/>
      <c r="C2" s="153"/>
      <c r="D2" s="144" t="s">
        <v>308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.75">
      <c r="A3" s="153" t="s">
        <v>309</v>
      </c>
      <c r="B3" s="153"/>
      <c r="D3" s="144" t="s">
        <v>310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6" ht="28.5" customHeight="1">
      <c r="A4" s="141"/>
      <c r="B4" s="141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5.75">
      <c r="A5" s="106"/>
      <c r="B5" s="144" t="s">
        <v>314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9" ht="14.25" customHeight="1">
      <c r="A6" s="175" t="s">
        <v>316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45"/>
    </row>
    <row r="7" spans="1:19" ht="21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45"/>
    </row>
    <row r="8" spans="1:18" ht="12.75" customHeight="1">
      <c r="A8" s="152" t="s">
        <v>0</v>
      </c>
      <c r="B8" s="152" t="s">
        <v>1</v>
      </c>
      <c r="C8" s="152" t="s">
        <v>4</v>
      </c>
      <c r="D8" s="152" t="s">
        <v>286</v>
      </c>
      <c r="E8" s="152"/>
      <c r="F8" s="152" t="s">
        <v>287</v>
      </c>
      <c r="G8" s="152"/>
      <c r="H8" s="152"/>
      <c r="I8" s="152"/>
      <c r="J8" s="152"/>
      <c r="K8" s="152"/>
      <c r="L8" s="152"/>
      <c r="M8" s="152"/>
      <c r="N8" s="152" t="s">
        <v>288</v>
      </c>
      <c r="O8" s="152"/>
      <c r="P8" s="152" t="s">
        <v>289</v>
      </c>
      <c r="Q8" s="152" t="s">
        <v>290</v>
      </c>
      <c r="R8" s="152"/>
    </row>
    <row r="9" spans="1:18" ht="30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3" ht="58.5" customHeight="1">
      <c r="A10" s="152"/>
      <c r="B10" s="152"/>
      <c r="C10" s="152"/>
      <c r="D10" s="62" t="s">
        <v>280</v>
      </c>
      <c r="E10" s="62" t="s">
        <v>12</v>
      </c>
      <c r="F10" s="62" t="s">
        <v>2</v>
      </c>
      <c r="G10" s="62" t="s">
        <v>3</v>
      </c>
      <c r="H10" s="62" t="s">
        <v>2</v>
      </c>
      <c r="I10" s="62" t="s">
        <v>3</v>
      </c>
      <c r="J10" s="62" t="s">
        <v>2</v>
      </c>
      <c r="K10" s="62" t="s">
        <v>3</v>
      </c>
      <c r="L10" s="62" t="s">
        <v>2</v>
      </c>
      <c r="M10" s="62" t="s">
        <v>3</v>
      </c>
      <c r="N10" s="62" t="s">
        <v>2</v>
      </c>
      <c r="O10" s="62" t="s">
        <v>3</v>
      </c>
      <c r="P10" s="152"/>
      <c r="Q10" s="46" t="s">
        <v>5</v>
      </c>
      <c r="R10" s="46" t="s">
        <v>6</v>
      </c>
      <c r="U10" s="107"/>
      <c r="V10" s="108"/>
      <c r="W10" s="109"/>
    </row>
    <row r="11" spans="1:18" s="44" customFormat="1" ht="18.75" customHeight="1">
      <c r="A11" s="5">
        <v>1</v>
      </c>
      <c r="B11" s="49" t="s">
        <v>241</v>
      </c>
      <c r="C11" s="51">
        <v>7</v>
      </c>
      <c r="D11" s="51">
        <v>2</v>
      </c>
      <c r="E11" s="51"/>
      <c r="F11" s="146"/>
      <c r="G11" s="147"/>
      <c r="H11" s="146"/>
      <c r="I11" s="147"/>
      <c r="J11" s="146"/>
      <c r="K11" s="147"/>
      <c r="L11" s="146"/>
      <c r="M11" s="147"/>
      <c r="N11" s="146"/>
      <c r="O11" s="147"/>
      <c r="P11" s="51">
        <v>1</v>
      </c>
      <c r="Q11" s="119">
        <f>C11-R11</f>
        <v>1</v>
      </c>
      <c r="R11" s="119">
        <f>C11-D11-E11+P11</f>
        <v>6</v>
      </c>
    </row>
    <row r="12" spans="1:18" ht="18.75" customHeight="1">
      <c r="A12" s="7"/>
      <c r="B12" s="50"/>
      <c r="C12" s="7"/>
      <c r="D12" s="7"/>
      <c r="E12" s="7"/>
      <c r="F12" s="148" t="s">
        <v>24</v>
      </c>
      <c r="G12" s="148"/>
      <c r="H12" s="148" t="s">
        <v>25</v>
      </c>
      <c r="I12" s="148"/>
      <c r="J12" s="8"/>
      <c r="K12" s="8"/>
      <c r="L12" s="64"/>
      <c r="M12" s="64"/>
      <c r="N12" s="149" t="s">
        <v>24</v>
      </c>
      <c r="O12" s="149"/>
      <c r="P12" s="7"/>
      <c r="Q12" s="120"/>
      <c r="R12" s="120"/>
    </row>
    <row r="13" spans="1:21" ht="18.75" customHeight="1">
      <c r="A13" s="10"/>
      <c r="B13" s="48"/>
      <c r="C13" s="10"/>
      <c r="D13" s="10"/>
      <c r="E13" s="10"/>
      <c r="F13" s="10">
        <v>29.6</v>
      </c>
      <c r="G13" s="10">
        <v>140</v>
      </c>
      <c r="H13" s="10">
        <v>26.6</v>
      </c>
      <c r="I13" s="10">
        <v>100</v>
      </c>
      <c r="J13" s="10"/>
      <c r="K13" s="10"/>
      <c r="L13" s="10"/>
      <c r="M13" s="10"/>
      <c r="N13" s="96">
        <f>F13+H13</f>
        <v>56.2</v>
      </c>
      <c r="O13" s="10">
        <f>G13+I13</f>
        <v>240</v>
      </c>
      <c r="P13" s="10"/>
      <c r="Q13" s="121"/>
      <c r="R13" s="121"/>
      <c r="T13" s="1">
        <f>F13+H13</f>
        <v>56.2</v>
      </c>
      <c r="U13" s="1">
        <f>G13+I13</f>
        <v>240</v>
      </c>
    </row>
    <row r="14" spans="1:21" s="44" customFormat="1" ht="18.75" customHeight="1">
      <c r="A14" s="5">
        <v>2</v>
      </c>
      <c r="B14" s="49" t="s">
        <v>246</v>
      </c>
      <c r="C14" s="51">
        <v>9</v>
      </c>
      <c r="D14" s="51">
        <v>3</v>
      </c>
      <c r="E14" s="51"/>
      <c r="F14" s="146"/>
      <c r="G14" s="147"/>
      <c r="H14" s="146"/>
      <c r="I14" s="147"/>
      <c r="J14" s="146"/>
      <c r="K14" s="147"/>
      <c r="L14" s="146"/>
      <c r="M14" s="147"/>
      <c r="N14" s="146"/>
      <c r="O14" s="147"/>
      <c r="P14" s="51">
        <v>2</v>
      </c>
      <c r="Q14" s="119">
        <f>C14-R14</f>
        <v>1</v>
      </c>
      <c r="R14" s="119">
        <f>C14-D14-E14+P14</f>
        <v>8</v>
      </c>
      <c r="T14" s="1">
        <f aca="true" t="shared" si="0" ref="T14:T22">F14+H14</f>
        <v>0</v>
      </c>
      <c r="U14" s="1">
        <f aca="true" t="shared" si="1" ref="U14:U22">G14+I14</f>
        <v>0</v>
      </c>
    </row>
    <row r="15" spans="1:21" ht="18.75" customHeight="1">
      <c r="A15" s="7"/>
      <c r="B15" s="50"/>
      <c r="C15" s="7"/>
      <c r="D15" s="7"/>
      <c r="E15" s="7"/>
      <c r="F15" s="148" t="s">
        <v>147</v>
      </c>
      <c r="G15" s="148"/>
      <c r="H15" s="151" t="s">
        <v>304</v>
      </c>
      <c r="I15" s="151"/>
      <c r="J15" s="8"/>
      <c r="K15" s="8"/>
      <c r="L15" s="64"/>
      <c r="M15" s="64"/>
      <c r="N15" s="149" t="s">
        <v>147</v>
      </c>
      <c r="O15" s="149"/>
      <c r="P15" s="7"/>
      <c r="Q15" s="120"/>
      <c r="R15" s="120"/>
      <c r="T15" s="1" t="e">
        <f t="shared" si="0"/>
        <v>#VALUE!</v>
      </c>
      <c r="U15" s="1">
        <f t="shared" si="1"/>
        <v>0</v>
      </c>
    </row>
    <row r="16" spans="1:21" ht="18.75" customHeight="1">
      <c r="A16" s="7"/>
      <c r="B16" s="50"/>
      <c r="C16" s="7"/>
      <c r="D16" s="7"/>
      <c r="E16" s="7"/>
      <c r="F16" s="7">
        <v>38.26</v>
      </c>
      <c r="G16" s="7">
        <v>79</v>
      </c>
      <c r="H16" s="111">
        <v>13</v>
      </c>
      <c r="I16" s="112">
        <v>46</v>
      </c>
      <c r="J16" s="7"/>
      <c r="K16" s="7"/>
      <c r="L16" s="7"/>
      <c r="M16" s="7"/>
      <c r="N16" s="95">
        <f>F16+H16</f>
        <v>51.26</v>
      </c>
      <c r="O16" s="7">
        <f>G16+I16</f>
        <v>125</v>
      </c>
      <c r="P16" s="7"/>
      <c r="Q16" s="120"/>
      <c r="R16" s="120"/>
      <c r="T16" s="1">
        <f t="shared" si="0"/>
        <v>51.26</v>
      </c>
      <c r="U16" s="1">
        <f t="shared" si="1"/>
        <v>125</v>
      </c>
    </row>
    <row r="17" spans="1:21" ht="18.75" customHeight="1">
      <c r="A17" s="7"/>
      <c r="B17" s="50"/>
      <c r="C17" s="7"/>
      <c r="D17" s="7"/>
      <c r="E17" s="7"/>
      <c r="F17" s="148" t="s">
        <v>305</v>
      </c>
      <c r="G17" s="148"/>
      <c r="H17" s="151" t="s">
        <v>304</v>
      </c>
      <c r="I17" s="151"/>
      <c r="J17" s="8"/>
      <c r="K17" s="8"/>
      <c r="L17" s="64"/>
      <c r="M17" s="64"/>
      <c r="N17" s="149" t="s">
        <v>281</v>
      </c>
      <c r="O17" s="149"/>
      <c r="P17" s="7"/>
      <c r="Q17" s="120"/>
      <c r="R17" s="120"/>
      <c r="T17" s="1" t="e">
        <f t="shared" si="0"/>
        <v>#VALUE!</v>
      </c>
      <c r="U17" s="1">
        <f t="shared" si="1"/>
        <v>0</v>
      </c>
    </row>
    <row r="18" spans="1:21" ht="18.75" customHeight="1">
      <c r="A18" s="10"/>
      <c r="B18" s="48"/>
      <c r="C18" s="10"/>
      <c r="D18" s="10"/>
      <c r="E18" s="10"/>
      <c r="F18" s="10">
        <v>32.82</v>
      </c>
      <c r="G18" s="10">
        <v>74</v>
      </c>
      <c r="H18" s="113">
        <v>11.96</v>
      </c>
      <c r="I18" s="113">
        <v>50</v>
      </c>
      <c r="J18" s="10"/>
      <c r="K18" s="10"/>
      <c r="L18" s="10"/>
      <c r="M18" s="10"/>
      <c r="N18" s="10">
        <f>F18+H18</f>
        <v>44.78</v>
      </c>
      <c r="O18" s="10">
        <f>G18+I18</f>
        <v>124</v>
      </c>
      <c r="P18" s="10"/>
      <c r="Q18" s="121"/>
      <c r="R18" s="121"/>
      <c r="T18" s="1">
        <f t="shared" si="0"/>
        <v>44.78</v>
      </c>
      <c r="U18" s="1">
        <f t="shared" si="1"/>
        <v>124</v>
      </c>
    </row>
    <row r="19" spans="1:21" s="44" customFormat="1" ht="18.75" customHeight="1">
      <c r="A19" s="5">
        <v>3</v>
      </c>
      <c r="B19" s="49" t="s">
        <v>242</v>
      </c>
      <c r="C19" s="51">
        <v>14</v>
      </c>
      <c r="D19" s="51">
        <v>2</v>
      </c>
      <c r="E19" s="51"/>
      <c r="F19" s="146"/>
      <c r="G19" s="147"/>
      <c r="H19" s="146"/>
      <c r="I19" s="147"/>
      <c r="J19" s="146"/>
      <c r="K19" s="147"/>
      <c r="L19" s="146"/>
      <c r="M19" s="147"/>
      <c r="N19" s="146"/>
      <c r="O19" s="147"/>
      <c r="P19" s="51">
        <v>1</v>
      </c>
      <c r="Q19" s="119">
        <f>C19-R19</f>
        <v>1</v>
      </c>
      <c r="R19" s="119">
        <f>C19-D19-E19+P19</f>
        <v>13</v>
      </c>
      <c r="T19" s="1">
        <f t="shared" si="0"/>
        <v>0</v>
      </c>
      <c r="U19" s="1">
        <f t="shared" si="1"/>
        <v>0</v>
      </c>
    </row>
    <row r="20" spans="1:21" ht="18.75" customHeight="1">
      <c r="A20" s="7"/>
      <c r="B20" s="50"/>
      <c r="C20" s="7"/>
      <c r="D20" s="7"/>
      <c r="E20" s="7"/>
      <c r="F20" s="148" t="s">
        <v>25</v>
      </c>
      <c r="G20" s="148"/>
      <c r="H20" s="148" t="s">
        <v>147</v>
      </c>
      <c r="I20" s="148"/>
      <c r="J20" s="8"/>
      <c r="K20" s="8"/>
      <c r="L20" s="64"/>
      <c r="M20" s="64"/>
      <c r="N20" s="149" t="s">
        <v>25</v>
      </c>
      <c r="O20" s="149"/>
      <c r="P20" s="7"/>
      <c r="Q20" s="120"/>
      <c r="R20" s="120"/>
      <c r="T20" s="1" t="e">
        <f t="shared" si="0"/>
        <v>#VALUE!</v>
      </c>
      <c r="U20" s="1">
        <f t="shared" si="1"/>
        <v>0</v>
      </c>
    </row>
    <row r="21" spans="1:21" ht="18.75" customHeight="1">
      <c r="A21" s="10"/>
      <c r="B21" s="48"/>
      <c r="C21" s="10"/>
      <c r="D21" s="10"/>
      <c r="E21" s="10"/>
      <c r="F21" s="10">
        <v>4.35</v>
      </c>
      <c r="G21" s="10">
        <v>55</v>
      </c>
      <c r="H21" s="10">
        <v>7.29</v>
      </c>
      <c r="I21" s="10">
        <v>85</v>
      </c>
      <c r="J21" s="10"/>
      <c r="K21" s="10"/>
      <c r="L21" s="10"/>
      <c r="M21" s="10"/>
      <c r="N21" s="10">
        <f>F21+H21</f>
        <v>11.64</v>
      </c>
      <c r="O21" s="10">
        <f>G21+I21</f>
        <v>140</v>
      </c>
      <c r="P21" s="10"/>
      <c r="Q21" s="121"/>
      <c r="R21" s="121"/>
      <c r="T21" s="1">
        <f t="shared" si="0"/>
        <v>11.64</v>
      </c>
      <c r="U21" s="1">
        <f t="shared" si="1"/>
        <v>140</v>
      </c>
    </row>
    <row r="22" spans="1:21" ht="18.75" customHeight="1">
      <c r="A22" s="21"/>
      <c r="B22" s="3" t="s">
        <v>260</v>
      </c>
      <c r="C22" s="21">
        <f>C11+C14+C19</f>
        <v>30</v>
      </c>
      <c r="D22" s="21">
        <f>D11+D14+D19</f>
        <v>7</v>
      </c>
      <c r="E22" s="21">
        <f>E11+E14+E19</f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f>P11+P14+P19</f>
        <v>4</v>
      </c>
      <c r="Q22" s="21">
        <f>Q11+Q14+Q19</f>
        <v>3</v>
      </c>
      <c r="R22" s="21">
        <f>R11+R14+R19</f>
        <v>27</v>
      </c>
      <c r="T22" s="1">
        <f t="shared" si="0"/>
        <v>0</v>
      </c>
      <c r="U22" s="1">
        <f t="shared" si="1"/>
        <v>0</v>
      </c>
    </row>
    <row r="23" spans="1:18" ht="18.75" customHeight="1">
      <c r="A23" s="26">
        <v>4</v>
      </c>
      <c r="B23" s="49" t="s">
        <v>243</v>
      </c>
      <c r="C23" s="51">
        <v>6</v>
      </c>
      <c r="D23" s="154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51">
        <v>6</v>
      </c>
    </row>
    <row r="24" spans="1:18" ht="18.75" customHeight="1">
      <c r="A24" s="27">
        <v>5</v>
      </c>
      <c r="B24" s="70" t="s">
        <v>297</v>
      </c>
      <c r="C24" s="7">
        <v>8</v>
      </c>
      <c r="D24" s="164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  <c r="R24" s="7">
        <v>8</v>
      </c>
    </row>
    <row r="25" spans="1:18" ht="18.75" customHeight="1">
      <c r="A25" s="27">
        <v>6</v>
      </c>
      <c r="B25" s="70" t="s">
        <v>249</v>
      </c>
      <c r="C25" s="7">
        <v>4</v>
      </c>
      <c r="D25" s="164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7">
        <v>4</v>
      </c>
    </row>
    <row r="26" spans="1:18" ht="18.75" customHeight="1">
      <c r="A26" s="27">
        <v>7</v>
      </c>
      <c r="B26" s="70" t="s">
        <v>298</v>
      </c>
      <c r="C26" s="7">
        <v>9</v>
      </c>
      <c r="D26" s="164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  <c r="R26" s="7">
        <v>9</v>
      </c>
    </row>
    <row r="27" spans="1:18" ht="18.75" customHeight="1">
      <c r="A27" s="27">
        <v>8</v>
      </c>
      <c r="B27" s="70" t="s">
        <v>252</v>
      </c>
      <c r="C27" s="7">
        <v>11</v>
      </c>
      <c r="D27" s="164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7">
        <v>11</v>
      </c>
    </row>
    <row r="28" spans="1:18" ht="18.75" customHeight="1">
      <c r="A28" s="27">
        <v>9</v>
      </c>
      <c r="B28" s="70" t="s">
        <v>253</v>
      </c>
      <c r="C28" s="7">
        <v>7</v>
      </c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/>
      <c r="R28" s="7">
        <v>7</v>
      </c>
    </row>
    <row r="29" spans="1:18" ht="18.75" customHeight="1">
      <c r="A29" s="27">
        <v>10</v>
      </c>
      <c r="B29" s="105" t="s">
        <v>244</v>
      </c>
      <c r="C29" s="7">
        <v>7</v>
      </c>
      <c r="D29" s="164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7">
        <v>7</v>
      </c>
    </row>
    <row r="30" spans="1:18" ht="18.75" customHeight="1">
      <c r="A30" s="27">
        <v>11</v>
      </c>
      <c r="B30" s="105" t="s">
        <v>245</v>
      </c>
      <c r="C30" s="7">
        <v>8</v>
      </c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7">
        <v>8</v>
      </c>
    </row>
    <row r="31" spans="1:18" ht="18.75" customHeight="1">
      <c r="A31" s="27">
        <v>12</v>
      </c>
      <c r="B31" s="105" t="s">
        <v>247</v>
      </c>
      <c r="C31" s="7">
        <v>13</v>
      </c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7">
        <v>13</v>
      </c>
    </row>
    <row r="32" spans="1:18" ht="18.75" customHeight="1">
      <c r="A32" s="27">
        <v>13</v>
      </c>
      <c r="B32" s="105" t="s">
        <v>248</v>
      </c>
      <c r="C32" s="7">
        <v>14</v>
      </c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7">
        <v>14</v>
      </c>
    </row>
    <row r="33" spans="1:18" ht="18.75" customHeight="1">
      <c r="A33" s="27">
        <v>14</v>
      </c>
      <c r="B33" s="105" t="s">
        <v>299</v>
      </c>
      <c r="C33" s="7">
        <v>7</v>
      </c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7">
        <v>7</v>
      </c>
    </row>
    <row r="34" spans="1:18" ht="18.75" customHeight="1">
      <c r="A34" s="27">
        <v>15</v>
      </c>
      <c r="B34" s="105" t="s">
        <v>250</v>
      </c>
      <c r="C34" s="7">
        <v>8</v>
      </c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7">
        <v>8</v>
      </c>
    </row>
    <row r="35" spans="1:18" ht="18.75" customHeight="1">
      <c r="A35" s="27">
        <v>16</v>
      </c>
      <c r="B35" s="105" t="s">
        <v>251</v>
      </c>
      <c r="C35" s="7">
        <v>8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7">
        <v>8</v>
      </c>
    </row>
    <row r="36" spans="1:18" ht="18.75" customHeight="1">
      <c r="A36" s="27">
        <v>17</v>
      </c>
      <c r="B36" s="105" t="s">
        <v>300</v>
      </c>
      <c r="C36" s="7">
        <v>9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6"/>
      <c r="R36" s="7">
        <v>9</v>
      </c>
    </row>
    <row r="37" spans="1:18" ht="18.75" customHeight="1">
      <c r="A37" s="27">
        <v>18</v>
      </c>
      <c r="B37" s="105" t="s">
        <v>254</v>
      </c>
      <c r="C37" s="7">
        <v>5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  <c r="R37" s="7">
        <v>5</v>
      </c>
    </row>
    <row r="38" spans="1:18" ht="18.75" customHeight="1">
      <c r="A38" s="27">
        <v>19</v>
      </c>
      <c r="B38" s="105" t="s">
        <v>255</v>
      </c>
      <c r="C38" s="7">
        <v>9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  <c r="R38" s="7">
        <v>9</v>
      </c>
    </row>
    <row r="39" spans="1:18" ht="18.75" customHeight="1">
      <c r="A39" s="52">
        <v>20</v>
      </c>
      <c r="B39" s="134" t="s">
        <v>301</v>
      </c>
      <c r="C39" s="42">
        <v>9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  <c r="R39" s="42">
        <v>9</v>
      </c>
    </row>
    <row r="40" spans="1:18" s="65" customFormat="1" ht="18.75" customHeight="1">
      <c r="A40" s="38"/>
      <c r="B40" s="139" t="s">
        <v>306</v>
      </c>
      <c r="C40" s="38">
        <f>SUM(C22:C39)</f>
        <v>172</v>
      </c>
      <c r="D40" s="38">
        <f>SUM(D22:D39)</f>
        <v>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>
        <f>SUM(P22:P39)</f>
        <v>4</v>
      </c>
      <c r="Q40" s="38">
        <f>SUM(Q22:Q39)</f>
        <v>3</v>
      </c>
      <c r="R40" s="38">
        <f>SUM(R22:R39)</f>
        <v>169</v>
      </c>
    </row>
  </sheetData>
  <sheetProtection/>
  <mergeCells count="43">
    <mergeCell ref="F12:G12"/>
    <mergeCell ref="H12:I12"/>
    <mergeCell ref="N12:O12"/>
    <mergeCell ref="J11:K11"/>
    <mergeCell ref="L11:M11"/>
    <mergeCell ref="N11:O11"/>
    <mergeCell ref="D23:Q39"/>
    <mergeCell ref="B5:Q5"/>
    <mergeCell ref="A8:A10"/>
    <mergeCell ref="B8:B10"/>
    <mergeCell ref="C8:C10"/>
    <mergeCell ref="D8:E9"/>
    <mergeCell ref="P8:P10"/>
    <mergeCell ref="F20:G20"/>
    <mergeCell ref="H20:I20"/>
    <mergeCell ref="N20:O20"/>
    <mergeCell ref="F15:G15"/>
    <mergeCell ref="H15:I15"/>
    <mergeCell ref="A2:C2"/>
    <mergeCell ref="A3:B3"/>
    <mergeCell ref="H17:I17"/>
    <mergeCell ref="N17:O17"/>
    <mergeCell ref="F11:G11"/>
    <mergeCell ref="D3:R3"/>
    <mergeCell ref="A6:R6"/>
    <mergeCell ref="N14:O14"/>
    <mergeCell ref="F8:M9"/>
    <mergeCell ref="N8:O9"/>
    <mergeCell ref="H14:I14"/>
    <mergeCell ref="J14:K14"/>
    <mergeCell ref="L14:M14"/>
    <mergeCell ref="Q8:R9"/>
    <mergeCell ref="H11:I11"/>
    <mergeCell ref="Q1:R1"/>
    <mergeCell ref="F19:G19"/>
    <mergeCell ref="H19:I19"/>
    <mergeCell ref="J19:K19"/>
    <mergeCell ref="L19:M19"/>
    <mergeCell ref="N19:O19"/>
    <mergeCell ref="F14:G14"/>
    <mergeCell ref="N15:O15"/>
    <mergeCell ref="F17:G17"/>
    <mergeCell ref="D2:R2"/>
  </mergeCells>
  <printOptions horizontalCentered="1"/>
  <pageMargins left="0" right="0" top="0.5118110236220472" bottom="0.39" header="0.5118110236220472" footer="0.33"/>
  <pageSetup firstPageNumber="26" useFirstPageNumber="1" horizontalDpi="600" verticalDpi="600" orientation="portrait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W116"/>
  <sheetViews>
    <sheetView tabSelected="1" zoomScalePageLayoutView="0" workbookViewId="0" topLeftCell="A1">
      <pane ySplit="10" topLeftCell="A92" activePane="bottomLeft" state="frozen"/>
      <selection pane="topLeft" activeCell="A1" sqref="A1"/>
      <selection pane="bottomLeft" activeCell="K54" sqref="K54"/>
    </sheetView>
  </sheetViews>
  <sheetFormatPr defaultColWidth="9.140625" defaultRowHeight="12.75"/>
  <cols>
    <col min="1" max="1" width="3.7109375" style="2" customWidth="1"/>
    <col min="2" max="2" width="16.7109375" style="1" customWidth="1"/>
    <col min="3" max="3" width="4.57421875" style="2" customWidth="1"/>
    <col min="4" max="4" width="3.8515625" style="2" customWidth="1"/>
    <col min="5" max="5" width="3.421875" style="2" customWidth="1"/>
    <col min="6" max="6" width="6.421875" style="1" customWidth="1"/>
    <col min="7" max="7" width="4.7109375" style="1" customWidth="1"/>
    <col min="8" max="8" width="6.421875" style="1" customWidth="1"/>
    <col min="9" max="9" width="5.8515625" style="1" customWidth="1"/>
    <col min="10" max="10" width="5.7109375" style="1" customWidth="1"/>
    <col min="11" max="11" width="4.7109375" style="1" customWidth="1"/>
    <col min="12" max="12" width="5.00390625" style="1" customWidth="1"/>
    <col min="13" max="13" width="4.28125" style="1" customWidth="1"/>
    <col min="14" max="14" width="5.7109375" style="1" customWidth="1"/>
    <col min="15" max="15" width="6.00390625" style="1" customWidth="1"/>
    <col min="16" max="16" width="5.140625" style="61" customWidth="1"/>
    <col min="17" max="17" width="4.7109375" style="1" customWidth="1"/>
    <col min="18" max="18" width="4.7109375" style="47" customWidth="1"/>
    <col min="19" max="16384" width="9.140625" style="1" customWidth="1"/>
  </cols>
  <sheetData>
    <row r="1" spans="17:18" ht="12.75">
      <c r="Q1" s="143" t="s">
        <v>317</v>
      </c>
      <c r="R1" s="176"/>
    </row>
    <row r="2" spans="1:18" ht="15.75">
      <c r="A2" s="153" t="s">
        <v>307</v>
      </c>
      <c r="B2" s="153"/>
      <c r="C2" s="153"/>
      <c r="D2" s="144" t="s">
        <v>308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.75">
      <c r="A3" s="153" t="s">
        <v>309</v>
      </c>
      <c r="B3" s="153"/>
      <c r="D3" s="144" t="s">
        <v>310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6" ht="20.25" customHeight="1">
      <c r="A4" s="141"/>
      <c r="B4" s="141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5.75">
      <c r="A5" s="106"/>
      <c r="B5" s="144" t="s">
        <v>315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8" ht="12.75">
      <c r="A6" s="145" t="s">
        <v>316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5:16" ht="36.75" customHeight="1">
      <c r="O7" s="188"/>
      <c r="P7" s="188"/>
    </row>
    <row r="8" spans="1:18" ht="12.75" customHeight="1">
      <c r="A8" s="152" t="s">
        <v>0</v>
      </c>
      <c r="B8" s="152" t="s">
        <v>1</v>
      </c>
      <c r="C8" s="152" t="s">
        <v>4</v>
      </c>
      <c r="D8" s="152" t="s">
        <v>286</v>
      </c>
      <c r="E8" s="152"/>
      <c r="F8" s="152" t="s">
        <v>287</v>
      </c>
      <c r="G8" s="152"/>
      <c r="H8" s="152"/>
      <c r="I8" s="152"/>
      <c r="J8" s="152"/>
      <c r="K8" s="152"/>
      <c r="L8" s="152"/>
      <c r="M8" s="152"/>
      <c r="N8" s="152" t="s">
        <v>288</v>
      </c>
      <c r="O8" s="152"/>
      <c r="P8" s="152" t="s">
        <v>289</v>
      </c>
      <c r="Q8" s="152" t="s">
        <v>290</v>
      </c>
      <c r="R8" s="152"/>
    </row>
    <row r="9" spans="1:18" ht="30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3" ht="58.5" customHeight="1">
      <c r="A10" s="152"/>
      <c r="B10" s="152"/>
      <c r="C10" s="152"/>
      <c r="D10" s="62" t="s">
        <v>280</v>
      </c>
      <c r="E10" s="62" t="s">
        <v>12</v>
      </c>
      <c r="F10" s="62" t="s">
        <v>2</v>
      </c>
      <c r="G10" s="62" t="s">
        <v>3</v>
      </c>
      <c r="H10" s="62" t="s">
        <v>2</v>
      </c>
      <c r="I10" s="62" t="s">
        <v>3</v>
      </c>
      <c r="J10" s="62" t="s">
        <v>2</v>
      </c>
      <c r="K10" s="62" t="s">
        <v>3</v>
      </c>
      <c r="L10" s="62" t="s">
        <v>2</v>
      </c>
      <c r="M10" s="62" t="s">
        <v>3</v>
      </c>
      <c r="N10" s="62" t="s">
        <v>2</v>
      </c>
      <c r="O10" s="62" t="s">
        <v>3</v>
      </c>
      <c r="P10" s="152"/>
      <c r="Q10" s="46" t="s">
        <v>5</v>
      </c>
      <c r="R10" s="46" t="s">
        <v>6</v>
      </c>
      <c r="U10" s="107"/>
      <c r="V10" s="108"/>
      <c r="W10" s="109"/>
    </row>
    <row r="11" spans="1:18" ht="12" customHeight="1">
      <c r="A11" s="5">
        <v>1</v>
      </c>
      <c r="B11" s="5" t="s">
        <v>212</v>
      </c>
      <c r="C11" s="51">
        <v>9</v>
      </c>
      <c r="D11" s="22">
        <v>1</v>
      </c>
      <c r="E11" s="22">
        <v>1</v>
      </c>
      <c r="F11" s="146"/>
      <c r="G11" s="147"/>
      <c r="H11" s="146"/>
      <c r="I11" s="147"/>
      <c r="J11" s="146"/>
      <c r="K11" s="147"/>
      <c r="L11" s="146"/>
      <c r="M11" s="147"/>
      <c r="N11" s="146"/>
      <c r="O11" s="147"/>
      <c r="P11" s="123">
        <v>1</v>
      </c>
      <c r="Q11" s="119">
        <f>C11-R11</f>
        <v>1</v>
      </c>
      <c r="R11" s="119">
        <f>C11-D11-E11+P11</f>
        <v>8</v>
      </c>
    </row>
    <row r="12" spans="1:18" ht="12" customHeight="1">
      <c r="A12" s="7"/>
      <c r="B12" s="7"/>
      <c r="C12" s="7"/>
      <c r="D12" s="7"/>
      <c r="E12" s="7"/>
      <c r="F12" s="177" t="s">
        <v>7</v>
      </c>
      <c r="G12" s="177"/>
      <c r="H12" s="177" t="s">
        <v>16</v>
      </c>
      <c r="I12" s="177"/>
      <c r="J12" s="8"/>
      <c r="K12" s="8"/>
      <c r="L12" s="64"/>
      <c r="M12" s="64"/>
      <c r="N12" s="148" t="s">
        <v>261</v>
      </c>
      <c r="O12" s="148"/>
      <c r="P12" s="71"/>
      <c r="Q12" s="120"/>
      <c r="R12" s="120"/>
    </row>
    <row r="13" spans="1:21" ht="12" customHeight="1">
      <c r="A13" s="7"/>
      <c r="B13" s="7"/>
      <c r="C13" s="7"/>
      <c r="D13" s="7"/>
      <c r="E13" s="7"/>
      <c r="F13" s="15">
        <v>35</v>
      </c>
      <c r="G13" s="15">
        <v>66</v>
      </c>
      <c r="H13" s="15">
        <v>85</v>
      </c>
      <c r="I13" s="15">
        <v>122</v>
      </c>
      <c r="J13" s="70"/>
      <c r="K13" s="70"/>
      <c r="L13" s="31"/>
      <c r="M13" s="31"/>
      <c r="N13" s="86">
        <f>F13+H13</f>
        <v>120</v>
      </c>
      <c r="O13" s="56">
        <f>G13+I13</f>
        <v>188</v>
      </c>
      <c r="P13" s="71"/>
      <c r="Q13" s="120"/>
      <c r="R13" s="120"/>
      <c r="T13" s="1">
        <f>F13+H13</f>
        <v>120</v>
      </c>
      <c r="U13" s="1">
        <f>G13+I13</f>
        <v>188</v>
      </c>
    </row>
    <row r="14" spans="1:21" ht="12" customHeight="1">
      <c r="A14" s="5">
        <v>2</v>
      </c>
      <c r="B14" s="5" t="s">
        <v>214</v>
      </c>
      <c r="C14" s="51">
        <v>7</v>
      </c>
      <c r="D14" s="22">
        <v>2</v>
      </c>
      <c r="E14" s="22">
        <v>2</v>
      </c>
      <c r="F14" s="146"/>
      <c r="G14" s="147"/>
      <c r="H14" s="146"/>
      <c r="I14" s="147"/>
      <c r="J14" s="146"/>
      <c r="K14" s="147"/>
      <c r="L14" s="146"/>
      <c r="M14" s="147"/>
      <c r="N14" s="146"/>
      <c r="O14" s="147"/>
      <c r="P14" s="124">
        <v>2</v>
      </c>
      <c r="Q14" s="119">
        <f>C14-R14</f>
        <v>2</v>
      </c>
      <c r="R14" s="119">
        <f>C14-D14-E14+P14</f>
        <v>5</v>
      </c>
      <c r="T14" s="1">
        <f aca="true" t="shared" si="0" ref="T14:T77">F14+H14</f>
        <v>0</v>
      </c>
      <c r="U14" s="1">
        <f aca="true" t="shared" si="1" ref="U14:U77">G14+I14</f>
        <v>0</v>
      </c>
    </row>
    <row r="15" spans="1:21" ht="12" customHeight="1">
      <c r="A15" s="7"/>
      <c r="B15" s="7"/>
      <c r="C15" s="7"/>
      <c r="D15" s="7"/>
      <c r="E15" s="7"/>
      <c r="F15" s="187" t="s">
        <v>274</v>
      </c>
      <c r="G15" s="187"/>
      <c r="H15" s="187" t="s">
        <v>275</v>
      </c>
      <c r="I15" s="187"/>
      <c r="J15" s="8"/>
      <c r="K15" s="8"/>
      <c r="L15" s="64"/>
      <c r="M15" s="64"/>
      <c r="N15" s="148" t="s">
        <v>13</v>
      </c>
      <c r="O15" s="148"/>
      <c r="P15" s="71"/>
      <c r="Q15" s="120"/>
      <c r="R15" s="120"/>
      <c r="T15" s="1" t="e">
        <f t="shared" si="0"/>
        <v>#VALUE!</v>
      </c>
      <c r="U15" s="1">
        <f t="shared" si="1"/>
        <v>0</v>
      </c>
    </row>
    <row r="16" spans="1:21" ht="12" customHeight="1">
      <c r="A16" s="7"/>
      <c r="B16" s="7"/>
      <c r="C16" s="7"/>
      <c r="D16" s="7"/>
      <c r="E16" s="7"/>
      <c r="F16" s="127">
        <v>208.6</v>
      </c>
      <c r="G16" s="128">
        <v>82</v>
      </c>
      <c r="H16" s="128">
        <v>205</v>
      </c>
      <c r="I16" s="128">
        <v>163</v>
      </c>
      <c r="J16" s="70"/>
      <c r="K16" s="70"/>
      <c r="L16" s="31"/>
      <c r="M16" s="31"/>
      <c r="N16" s="86">
        <f>F16+H16</f>
        <v>413.6</v>
      </c>
      <c r="O16" s="56">
        <f>G16+I16</f>
        <v>245</v>
      </c>
      <c r="P16" s="71"/>
      <c r="Q16" s="120"/>
      <c r="R16" s="120"/>
      <c r="T16" s="1">
        <f t="shared" si="0"/>
        <v>413.6</v>
      </c>
      <c r="U16" s="1">
        <f t="shared" si="1"/>
        <v>245</v>
      </c>
    </row>
    <row r="17" spans="1:21" ht="12" customHeight="1">
      <c r="A17" s="7"/>
      <c r="B17" s="7"/>
      <c r="C17" s="7"/>
      <c r="D17" s="7"/>
      <c r="E17" s="7"/>
      <c r="F17" s="187" t="s">
        <v>277</v>
      </c>
      <c r="G17" s="187"/>
      <c r="H17" s="187" t="s">
        <v>278</v>
      </c>
      <c r="I17" s="187"/>
      <c r="J17" s="8"/>
      <c r="K17" s="8"/>
      <c r="L17" s="64"/>
      <c r="M17" s="64"/>
      <c r="N17" s="148" t="s">
        <v>8</v>
      </c>
      <c r="O17" s="148"/>
      <c r="P17" s="71"/>
      <c r="Q17" s="120"/>
      <c r="R17" s="120"/>
      <c r="T17" s="1" t="e">
        <f t="shared" si="0"/>
        <v>#VALUE!</v>
      </c>
      <c r="U17" s="1">
        <f t="shared" si="1"/>
        <v>0</v>
      </c>
    </row>
    <row r="18" spans="1:21" ht="12" customHeight="1">
      <c r="A18" s="10"/>
      <c r="B18" s="10"/>
      <c r="C18" s="10"/>
      <c r="D18" s="10"/>
      <c r="E18" s="10"/>
      <c r="F18" s="129">
        <v>90</v>
      </c>
      <c r="G18" s="129">
        <v>84</v>
      </c>
      <c r="H18" s="129">
        <v>131.7</v>
      </c>
      <c r="I18" s="129">
        <v>146</v>
      </c>
      <c r="J18" s="98"/>
      <c r="K18" s="98"/>
      <c r="L18" s="33"/>
      <c r="M18" s="33"/>
      <c r="N18" s="86">
        <f>F18+H18</f>
        <v>221.7</v>
      </c>
      <c r="O18" s="56">
        <f>G18+I18</f>
        <v>230</v>
      </c>
      <c r="P18" s="72"/>
      <c r="Q18" s="121"/>
      <c r="R18" s="121"/>
      <c r="T18" s="1">
        <f t="shared" si="0"/>
        <v>221.7</v>
      </c>
      <c r="U18" s="1">
        <f t="shared" si="1"/>
        <v>230</v>
      </c>
    </row>
    <row r="19" spans="1:21" ht="12" customHeight="1">
      <c r="A19" s="5">
        <v>3</v>
      </c>
      <c r="B19" s="5" t="s">
        <v>215</v>
      </c>
      <c r="C19" s="51">
        <v>7</v>
      </c>
      <c r="D19" s="22">
        <v>2</v>
      </c>
      <c r="E19" s="22">
        <v>2</v>
      </c>
      <c r="F19" s="179"/>
      <c r="G19" s="180"/>
      <c r="H19" s="179"/>
      <c r="I19" s="180"/>
      <c r="J19" s="146"/>
      <c r="K19" s="147"/>
      <c r="L19" s="146"/>
      <c r="M19" s="147"/>
      <c r="N19" s="146"/>
      <c r="O19" s="147"/>
      <c r="P19" s="124">
        <v>2</v>
      </c>
      <c r="Q19" s="119">
        <f>C19-R19</f>
        <v>2</v>
      </c>
      <c r="R19" s="119">
        <f>C19-D19-E19+P19</f>
        <v>5</v>
      </c>
      <c r="T19" s="1">
        <f t="shared" si="0"/>
        <v>0</v>
      </c>
      <c r="U19" s="1">
        <f t="shared" si="1"/>
        <v>0</v>
      </c>
    </row>
    <row r="20" spans="1:21" ht="12" customHeight="1">
      <c r="A20" s="7"/>
      <c r="B20" s="7"/>
      <c r="C20" s="7"/>
      <c r="D20" s="7"/>
      <c r="E20" s="7"/>
      <c r="F20" s="187" t="s">
        <v>7</v>
      </c>
      <c r="G20" s="187"/>
      <c r="H20" s="187" t="s">
        <v>277</v>
      </c>
      <c r="I20" s="187"/>
      <c r="J20" s="126"/>
      <c r="K20" s="64"/>
      <c r="L20" s="31"/>
      <c r="M20" s="31"/>
      <c r="N20" s="148" t="s">
        <v>8</v>
      </c>
      <c r="O20" s="148"/>
      <c r="P20" s="71"/>
      <c r="Q20" s="120"/>
      <c r="R20" s="120"/>
      <c r="T20" s="1" t="e">
        <f t="shared" si="0"/>
        <v>#VALUE!</v>
      </c>
      <c r="U20" s="1">
        <f t="shared" si="1"/>
        <v>0</v>
      </c>
    </row>
    <row r="21" spans="1:21" ht="12" customHeight="1">
      <c r="A21" s="7"/>
      <c r="B21" s="7"/>
      <c r="C21" s="7"/>
      <c r="D21" s="7"/>
      <c r="E21" s="7"/>
      <c r="F21" s="127">
        <v>175.2</v>
      </c>
      <c r="G21" s="128">
        <v>87</v>
      </c>
      <c r="H21" s="128">
        <v>208.1</v>
      </c>
      <c r="I21" s="128">
        <v>119</v>
      </c>
      <c r="J21" s="24"/>
      <c r="K21" s="24"/>
      <c r="L21" s="31"/>
      <c r="M21" s="31"/>
      <c r="N21" s="86">
        <f>F21+H21</f>
        <v>383.29999999999995</v>
      </c>
      <c r="O21" s="56">
        <f>G21+I21</f>
        <v>206</v>
      </c>
      <c r="P21" s="71"/>
      <c r="Q21" s="120"/>
      <c r="R21" s="120"/>
      <c r="T21" s="1">
        <f t="shared" si="0"/>
        <v>383.29999999999995</v>
      </c>
      <c r="U21" s="1">
        <f t="shared" si="1"/>
        <v>206</v>
      </c>
    </row>
    <row r="22" spans="1:21" ht="12" customHeight="1">
      <c r="A22" s="7"/>
      <c r="B22" s="7"/>
      <c r="C22" s="7"/>
      <c r="D22" s="7"/>
      <c r="E22" s="7"/>
      <c r="F22" s="187" t="s">
        <v>261</v>
      </c>
      <c r="G22" s="187"/>
      <c r="H22" s="187" t="s">
        <v>282</v>
      </c>
      <c r="I22" s="187"/>
      <c r="J22" s="8"/>
      <c r="K22" s="8"/>
      <c r="L22" s="64"/>
      <c r="M22" s="64"/>
      <c r="N22" s="148" t="s">
        <v>7</v>
      </c>
      <c r="O22" s="148"/>
      <c r="P22" s="71"/>
      <c r="Q22" s="120"/>
      <c r="R22" s="120"/>
      <c r="T22" s="1" t="e">
        <f t="shared" si="0"/>
        <v>#VALUE!</v>
      </c>
      <c r="U22" s="1">
        <f t="shared" si="1"/>
        <v>0</v>
      </c>
    </row>
    <row r="23" spans="1:21" ht="12" customHeight="1">
      <c r="A23" s="10"/>
      <c r="B23" s="10"/>
      <c r="C23" s="10"/>
      <c r="D23" s="10"/>
      <c r="E23" s="10"/>
      <c r="F23" s="129">
        <v>98.5</v>
      </c>
      <c r="G23" s="129">
        <v>81</v>
      </c>
      <c r="H23" s="129">
        <v>223.9</v>
      </c>
      <c r="I23" s="129">
        <v>143</v>
      </c>
      <c r="J23" s="15"/>
      <c r="K23" s="15"/>
      <c r="L23" s="33"/>
      <c r="M23" s="33"/>
      <c r="N23" s="86">
        <f>F23+H23</f>
        <v>322.4</v>
      </c>
      <c r="O23" s="56">
        <f>G23+I23</f>
        <v>224</v>
      </c>
      <c r="P23" s="72"/>
      <c r="Q23" s="121"/>
      <c r="R23" s="121"/>
      <c r="T23" s="1">
        <f t="shared" si="0"/>
        <v>322.4</v>
      </c>
      <c r="U23" s="1">
        <f t="shared" si="1"/>
        <v>224</v>
      </c>
    </row>
    <row r="24" spans="1:21" ht="12" customHeight="1">
      <c r="A24" s="5">
        <v>4</v>
      </c>
      <c r="B24" s="5" t="s">
        <v>216</v>
      </c>
      <c r="C24" s="51">
        <v>8</v>
      </c>
      <c r="D24" s="22">
        <v>2</v>
      </c>
      <c r="E24" s="22"/>
      <c r="F24" s="179"/>
      <c r="G24" s="180"/>
      <c r="H24" s="179"/>
      <c r="I24" s="180"/>
      <c r="J24" s="146"/>
      <c r="K24" s="147"/>
      <c r="L24" s="146"/>
      <c r="M24" s="147"/>
      <c r="N24" s="146"/>
      <c r="O24" s="147"/>
      <c r="P24" s="124">
        <v>1</v>
      </c>
      <c r="Q24" s="119">
        <f>C24-R24</f>
        <v>1</v>
      </c>
      <c r="R24" s="119">
        <f>C24-D24-E24+P24</f>
        <v>7</v>
      </c>
      <c r="T24" s="1">
        <f t="shared" si="0"/>
        <v>0</v>
      </c>
      <c r="U24" s="1">
        <f t="shared" si="1"/>
        <v>0</v>
      </c>
    </row>
    <row r="25" spans="1:21" ht="12" customHeight="1">
      <c r="A25" s="7"/>
      <c r="B25" s="7"/>
      <c r="C25" s="7"/>
      <c r="D25" s="7"/>
      <c r="E25" s="7"/>
      <c r="F25" s="187" t="s">
        <v>283</v>
      </c>
      <c r="G25" s="187"/>
      <c r="H25" s="187" t="s">
        <v>23</v>
      </c>
      <c r="I25" s="187"/>
      <c r="J25" s="8"/>
      <c r="K25" s="8"/>
      <c r="L25" s="64"/>
      <c r="M25" s="64"/>
      <c r="N25" s="148" t="s">
        <v>23</v>
      </c>
      <c r="O25" s="148"/>
      <c r="P25" s="71"/>
      <c r="Q25" s="120"/>
      <c r="R25" s="120"/>
      <c r="T25" s="1" t="e">
        <f t="shared" si="0"/>
        <v>#VALUE!</v>
      </c>
      <c r="U25" s="1">
        <f t="shared" si="1"/>
        <v>0</v>
      </c>
    </row>
    <row r="26" spans="1:21" ht="12" customHeight="1">
      <c r="A26" s="10"/>
      <c r="B26" s="10"/>
      <c r="C26" s="10"/>
      <c r="D26" s="10"/>
      <c r="E26" s="10"/>
      <c r="F26" s="130">
        <v>69.15</v>
      </c>
      <c r="G26" s="129">
        <v>81</v>
      </c>
      <c r="H26" s="129">
        <v>80.62</v>
      </c>
      <c r="I26" s="129">
        <v>83</v>
      </c>
      <c r="J26" s="15"/>
      <c r="K26" s="15"/>
      <c r="L26" s="33"/>
      <c r="M26" s="33"/>
      <c r="N26" s="86">
        <f>F26+H26</f>
        <v>149.77</v>
      </c>
      <c r="O26" s="56">
        <f>G26+I26</f>
        <v>164</v>
      </c>
      <c r="P26" s="72"/>
      <c r="Q26" s="121"/>
      <c r="R26" s="121"/>
      <c r="T26" s="1">
        <f t="shared" si="0"/>
        <v>149.77</v>
      </c>
      <c r="U26" s="1">
        <f t="shared" si="1"/>
        <v>164</v>
      </c>
    </row>
    <row r="27" spans="1:21" ht="12" customHeight="1">
      <c r="A27" s="5">
        <v>5</v>
      </c>
      <c r="B27" s="5" t="s">
        <v>217</v>
      </c>
      <c r="C27" s="51">
        <v>12</v>
      </c>
      <c r="D27" s="22">
        <v>3</v>
      </c>
      <c r="E27" s="22">
        <v>1</v>
      </c>
      <c r="F27" s="179"/>
      <c r="G27" s="180"/>
      <c r="H27" s="179"/>
      <c r="I27" s="180"/>
      <c r="J27" s="146"/>
      <c r="K27" s="147"/>
      <c r="L27" s="146"/>
      <c r="M27" s="147"/>
      <c r="N27" s="146"/>
      <c r="O27" s="147"/>
      <c r="P27" s="124">
        <v>2</v>
      </c>
      <c r="Q27" s="119">
        <f>C27-R27</f>
        <v>2</v>
      </c>
      <c r="R27" s="119">
        <f>C27-D27-E27+P27</f>
        <v>10</v>
      </c>
      <c r="T27" s="1">
        <f t="shared" si="0"/>
        <v>0</v>
      </c>
      <c r="U27" s="1">
        <f t="shared" si="1"/>
        <v>0</v>
      </c>
    </row>
    <row r="28" spans="1:21" ht="12" customHeight="1">
      <c r="A28" s="7"/>
      <c r="B28" s="7"/>
      <c r="C28" s="7"/>
      <c r="D28" s="7"/>
      <c r="E28" s="7"/>
      <c r="F28" s="187" t="s">
        <v>274</v>
      </c>
      <c r="G28" s="187"/>
      <c r="H28" s="187" t="s">
        <v>275</v>
      </c>
      <c r="I28" s="187"/>
      <c r="J28" s="8"/>
      <c r="K28" s="8"/>
      <c r="L28" s="64"/>
      <c r="M28" s="64"/>
      <c r="N28" s="148" t="s">
        <v>262</v>
      </c>
      <c r="O28" s="148"/>
      <c r="P28" s="71"/>
      <c r="Q28" s="120"/>
      <c r="R28" s="120"/>
      <c r="T28" s="1" t="e">
        <f t="shared" si="0"/>
        <v>#VALUE!</v>
      </c>
      <c r="U28" s="1">
        <f t="shared" si="1"/>
        <v>0</v>
      </c>
    </row>
    <row r="29" spans="1:21" ht="12" customHeight="1">
      <c r="A29" s="7"/>
      <c r="B29" s="7"/>
      <c r="C29" s="7"/>
      <c r="D29" s="7"/>
      <c r="E29" s="7"/>
      <c r="F29" s="127">
        <v>149.8</v>
      </c>
      <c r="G29" s="128">
        <v>80</v>
      </c>
      <c r="H29" s="128">
        <v>189.3</v>
      </c>
      <c r="I29" s="128">
        <v>101</v>
      </c>
      <c r="J29" s="24"/>
      <c r="K29" s="24"/>
      <c r="L29" s="31"/>
      <c r="M29" s="31"/>
      <c r="N29" s="86">
        <f>F29+H29</f>
        <v>339.1</v>
      </c>
      <c r="O29" s="56">
        <f>G29+I29</f>
        <v>181</v>
      </c>
      <c r="P29" s="71"/>
      <c r="Q29" s="120"/>
      <c r="R29" s="120"/>
      <c r="T29" s="1">
        <f t="shared" si="0"/>
        <v>339.1</v>
      </c>
      <c r="U29" s="1">
        <f t="shared" si="1"/>
        <v>181</v>
      </c>
    </row>
    <row r="30" spans="1:21" ht="12" customHeight="1">
      <c r="A30" s="7"/>
      <c r="B30" s="7"/>
      <c r="C30" s="7"/>
      <c r="D30" s="7"/>
      <c r="E30" s="7"/>
      <c r="F30" s="187" t="s">
        <v>261</v>
      </c>
      <c r="G30" s="187"/>
      <c r="H30" s="187" t="s">
        <v>284</v>
      </c>
      <c r="I30" s="187"/>
      <c r="J30" s="8"/>
      <c r="K30" s="8"/>
      <c r="L30" s="64"/>
      <c r="M30" s="64"/>
      <c r="N30" s="148" t="s">
        <v>240</v>
      </c>
      <c r="O30" s="148"/>
      <c r="P30" s="71"/>
      <c r="Q30" s="120"/>
      <c r="R30" s="120"/>
      <c r="T30" s="1" t="e">
        <f t="shared" si="0"/>
        <v>#VALUE!</v>
      </c>
      <c r="U30" s="1">
        <f t="shared" si="1"/>
        <v>0</v>
      </c>
    </row>
    <row r="31" spans="1:21" ht="12" customHeight="1">
      <c r="A31" s="10"/>
      <c r="B31" s="10"/>
      <c r="C31" s="10"/>
      <c r="D31" s="10"/>
      <c r="E31" s="10"/>
      <c r="F31" s="129">
        <v>148.74</v>
      </c>
      <c r="G31" s="129">
        <v>81</v>
      </c>
      <c r="H31" s="129">
        <v>85.7</v>
      </c>
      <c r="I31" s="129">
        <v>71</v>
      </c>
      <c r="J31" s="15"/>
      <c r="K31" s="15"/>
      <c r="L31" s="33"/>
      <c r="M31" s="33"/>
      <c r="N31" s="86">
        <f>F31+H31</f>
        <v>234.44</v>
      </c>
      <c r="O31" s="56">
        <f>G31+I31</f>
        <v>152</v>
      </c>
      <c r="P31" s="72"/>
      <c r="Q31" s="121"/>
      <c r="R31" s="121"/>
      <c r="T31" s="1">
        <f t="shared" si="0"/>
        <v>234.44</v>
      </c>
      <c r="U31" s="1">
        <f t="shared" si="1"/>
        <v>152</v>
      </c>
    </row>
    <row r="32" spans="1:21" ht="12" customHeight="1">
      <c r="A32" s="5">
        <v>6</v>
      </c>
      <c r="B32" s="5" t="s">
        <v>219</v>
      </c>
      <c r="C32" s="51">
        <v>12</v>
      </c>
      <c r="D32" s="22">
        <v>4</v>
      </c>
      <c r="E32" s="22">
        <v>4</v>
      </c>
      <c r="F32" s="179"/>
      <c r="G32" s="180"/>
      <c r="H32" s="179"/>
      <c r="I32" s="180"/>
      <c r="J32" s="146"/>
      <c r="K32" s="147"/>
      <c r="L32" s="146"/>
      <c r="M32" s="147"/>
      <c r="N32" s="146"/>
      <c r="O32" s="147"/>
      <c r="P32" s="124">
        <v>4</v>
      </c>
      <c r="Q32" s="119">
        <f>C32-R32</f>
        <v>4</v>
      </c>
      <c r="R32" s="119">
        <f>C32-D32-E32+P32</f>
        <v>8</v>
      </c>
      <c r="T32" s="1">
        <f t="shared" si="0"/>
        <v>0</v>
      </c>
      <c r="U32" s="1">
        <f t="shared" si="1"/>
        <v>0</v>
      </c>
    </row>
    <row r="33" spans="1:21" ht="12" customHeight="1">
      <c r="A33" s="7"/>
      <c r="B33" s="7"/>
      <c r="C33" s="7"/>
      <c r="D33" s="7"/>
      <c r="E33" s="7"/>
      <c r="F33" s="187" t="s">
        <v>274</v>
      </c>
      <c r="G33" s="187"/>
      <c r="H33" s="187" t="s">
        <v>276</v>
      </c>
      <c r="I33" s="187"/>
      <c r="J33" s="8"/>
      <c r="K33" s="8"/>
      <c r="L33" s="64"/>
      <c r="M33" s="64"/>
      <c r="N33" s="148" t="s">
        <v>263</v>
      </c>
      <c r="O33" s="148"/>
      <c r="P33" s="71"/>
      <c r="Q33" s="120"/>
      <c r="R33" s="120"/>
      <c r="T33" s="1" t="e">
        <f t="shared" si="0"/>
        <v>#VALUE!</v>
      </c>
      <c r="U33" s="1">
        <f t="shared" si="1"/>
        <v>0</v>
      </c>
    </row>
    <row r="34" spans="1:21" ht="12" customHeight="1">
      <c r="A34" s="7"/>
      <c r="B34" s="7"/>
      <c r="C34" s="7"/>
      <c r="D34" s="7"/>
      <c r="E34" s="7"/>
      <c r="F34" s="127">
        <v>24.38</v>
      </c>
      <c r="G34" s="128">
        <v>90</v>
      </c>
      <c r="H34" s="128">
        <v>70.7</v>
      </c>
      <c r="I34" s="128">
        <v>95</v>
      </c>
      <c r="J34" s="24"/>
      <c r="K34" s="24"/>
      <c r="L34" s="31"/>
      <c r="M34" s="31"/>
      <c r="N34" s="86">
        <f>F34+H34</f>
        <v>95.08</v>
      </c>
      <c r="O34" s="56">
        <f>G34+I34</f>
        <v>185</v>
      </c>
      <c r="P34" s="71"/>
      <c r="Q34" s="120"/>
      <c r="R34" s="120"/>
      <c r="T34" s="1">
        <f t="shared" si="0"/>
        <v>95.08</v>
      </c>
      <c r="U34" s="1">
        <f t="shared" si="1"/>
        <v>185</v>
      </c>
    </row>
    <row r="35" spans="1:21" ht="12" customHeight="1">
      <c r="A35" s="7"/>
      <c r="B35" s="7"/>
      <c r="C35" s="7"/>
      <c r="D35" s="7"/>
      <c r="E35" s="7"/>
      <c r="F35" s="187" t="s">
        <v>277</v>
      </c>
      <c r="G35" s="187"/>
      <c r="H35" s="187" t="s">
        <v>278</v>
      </c>
      <c r="I35" s="187"/>
      <c r="J35" s="8"/>
      <c r="K35" s="8"/>
      <c r="L35" s="64"/>
      <c r="M35" s="64"/>
      <c r="N35" s="148" t="s">
        <v>207</v>
      </c>
      <c r="O35" s="148"/>
      <c r="P35" s="71"/>
      <c r="Q35" s="120"/>
      <c r="R35" s="120"/>
      <c r="T35" s="1" t="e">
        <f t="shared" si="0"/>
        <v>#VALUE!</v>
      </c>
      <c r="U35" s="1">
        <f t="shared" si="1"/>
        <v>0</v>
      </c>
    </row>
    <row r="36" spans="1:21" ht="12" customHeight="1">
      <c r="A36" s="7"/>
      <c r="B36" s="7"/>
      <c r="C36" s="7"/>
      <c r="D36" s="7"/>
      <c r="E36" s="7"/>
      <c r="F36" s="128">
        <v>53.65</v>
      </c>
      <c r="G36" s="128">
        <v>109</v>
      </c>
      <c r="H36" s="128">
        <v>92.6</v>
      </c>
      <c r="I36" s="128">
        <v>105</v>
      </c>
      <c r="J36" s="24"/>
      <c r="K36" s="24"/>
      <c r="L36" s="31"/>
      <c r="M36" s="31"/>
      <c r="N36" s="86">
        <f>F36+H36</f>
        <v>146.25</v>
      </c>
      <c r="O36" s="56">
        <f>G36+I36</f>
        <v>214</v>
      </c>
      <c r="P36" s="71"/>
      <c r="Q36" s="120"/>
      <c r="R36" s="120"/>
      <c r="T36" s="1">
        <f t="shared" si="0"/>
        <v>146.25</v>
      </c>
      <c r="U36" s="1">
        <f t="shared" si="1"/>
        <v>214</v>
      </c>
    </row>
    <row r="37" spans="1:21" ht="12" customHeight="1">
      <c r="A37" s="7"/>
      <c r="B37" s="7"/>
      <c r="C37" s="7"/>
      <c r="D37" s="7"/>
      <c r="E37" s="7"/>
      <c r="F37" s="185" t="s">
        <v>16</v>
      </c>
      <c r="G37" s="185"/>
      <c r="H37" s="185" t="s">
        <v>17</v>
      </c>
      <c r="I37" s="185"/>
      <c r="J37" s="8"/>
      <c r="K37" s="8"/>
      <c r="L37" s="64"/>
      <c r="M37" s="64"/>
      <c r="N37" s="148" t="s">
        <v>259</v>
      </c>
      <c r="O37" s="148"/>
      <c r="P37" s="71"/>
      <c r="Q37" s="120"/>
      <c r="R37" s="120"/>
      <c r="T37" s="1" t="e">
        <f t="shared" si="0"/>
        <v>#VALUE!</v>
      </c>
      <c r="U37" s="1">
        <f t="shared" si="1"/>
        <v>0</v>
      </c>
    </row>
    <row r="38" spans="1:21" ht="12" customHeight="1">
      <c r="A38" s="7"/>
      <c r="B38" s="7"/>
      <c r="C38" s="7"/>
      <c r="D38" s="7"/>
      <c r="E38" s="7"/>
      <c r="F38" s="127">
        <v>85.32</v>
      </c>
      <c r="G38" s="128">
        <v>71</v>
      </c>
      <c r="H38" s="128">
        <v>75.57</v>
      </c>
      <c r="I38" s="128">
        <v>104</v>
      </c>
      <c r="J38" s="24"/>
      <c r="K38" s="24"/>
      <c r="L38" s="31"/>
      <c r="M38" s="31"/>
      <c r="N38" s="86">
        <f>F38+H38</f>
        <v>160.89</v>
      </c>
      <c r="O38" s="56">
        <f>G38+I38</f>
        <v>175</v>
      </c>
      <c r="P38" s="71"/>
      <c r="Q38" s="120"/>
      <c r="R38" s="120"/>
      <c r="T38" s="1">
        <f t="shared" si="0"/>
        <v>160.89</v>
      </c>
      <c r="U38" s="1">
        <f t="shared" si="1"/>
        <v>175</v>
      </c>
    </row>
    <row r="39" spans="1:21" ht="12" customHeight="1">
      <c r="A39" s="7"/>
      <c r="B39" s="7"/>
      <c r="C39" s="7"/>
      <c r="D39" s="7"/>
      <c r="E39" s="7"/>
      <c r="F39" s="187" t="s">
        <v>285</v>
      </c>
      <c r="G39" s="187"/>
      <c r="H39" s="187" t="s">
        <v>282</v>
      </c>
      <c r="I39" s="187"/>
      <c r="J39" s="8"/>
      <c r="K39" s="8"/>
      <c r="L39" s="64"/>
      <c r="M39" s="64"/>
      <c r="N39" s="148" t="s">
        <v>264</v>
      </c>
      <c r="O39" s="148"/>
      <c r="P39" s="71"/>
      <c r="Q39" s="120"/>
      <c r="R39" s="120"/>
      <c r="T39" s="1" t="e">
        <f t="shared" si="0"/>
        <v>#VALUE!</v>
      </c>
      <c r="U39" s="1">
        <f t="shared" si="1"/>
        <v>0</v>
      </c>
    </row>
    <row r="40" spans="1:21" ht="12" customHeight="1">
      <c r="A40" s="10"/>
      <c r="B40" s="10"/>
      <c r="C40" s="10"/>
      <c r="D40" s="10"/>
      <c r="E40" s="10"/>
      <c r="F40" s="129">
        <v>78.02</v>
      </c>
      <c r="G40" s="129">
        <v>89</v>
      </c>
      <c r="H40" s="129">
        <v>56.07</v>
      </c>
      <c r="I40" s="129">
        <v>104</v>
      </c>
      <c r="J40" s="15"/>
      <c r="K40" s="15"/>
      <c r="L40" s="33"/>
      <c r="M40" s="33"/>
      <c r="N40" s="86">
        <f>F40+H40</f>
        <v>134.09</v>
      </c>
      <c r="O40" s="56">
        <f>G40+I40</f>
        <v>193</v>
      </c>
      <c r="P40" s="72"/>
      <c r="Q40" s="121"/>
      <c r="R40" s="121"/>
      <c r="T40" s="1">
        <f t="shared" si="0"/>
        <v>134.09</v>
      </c>
      <c r="U40" s="1">
        <f t="shared" si="1"/>
        <v>193</v>
      </c>
    </row>
    <row r="41" spans="1:21" ht="12" customHeight="1">
      <c r="A41" s="5">
        <v>7</v>
      </c>
      <c r="B41" s="5" t="s">
        <v>221</v>
      </c>
      <c r="C41" s="51">
        <v>17</v>
      </c>
      <c r="D41" s="22">
        <v>6</v>
      </c>
      <c r="E41" s="22">
        <v>2</v>
      </c>
      <c r="F41" s="179"/>
      <c r="G41" s="180"/>
      <c r="H41" s="179"/>
      <c r="I41" s="180"/>
      <c r="J41" s="146"/>
      <c r="K41" s="147"/>
      <c r="L41" s="146"/>
      <c r="M41" s="147"/>
      <c r="N41" s="146"/>
      <c r="O41" s="147"/>
      <c r="P41" s="124">
        <v>4</v>
      </c>
      <c r="Q41" s="119">
        <f>C41-R41</f>
        <v>4</v>
      </c>
      <c r="R41" s="119">
        <f>C41-D41-E41+P41</f>
        <v>13</v>
      </c>
      <c r="T41" s="1">
        <f t="shared" si="0"/>
        <v>0</v>
      </c>
      <c r="U41" s="1">
        <f t="shared" si="1"/>
        <v>0</v>
      </c>
    </row>
    <row r="42" spans="1:21" ht="12" customHeight="1">
      <c r="A42" s="7"/>
      <c r="B42" s="7"/>
      <c r="C42" s="7"/>
      <c r="D42" s="7"/>
      <c r="E42" s="7"/>
      <c r="F42" s="186" t="s">
        <v>265</v>
      </c>
      <c r="G42" s="186"/>
      <c r="H42" s="186" t="s">
        <v>266</v>
      </c>
      <c r="I42" s="186"/>
      <c r="J42" s="8"/>
      <c r="K42" s="8"/>
      <c r="L42" s="64"/>
      <c r="M42" s="64"/>
      <c r="N42" s="148" t="s">
        <v>267</v>
      </c>
      <c r="O42" s="148"/>
      <c r="P42" s="71"/>
      <c r="Q42" s="120"/>
      <c r="R42" s="120"/>
      <c r="T42" s="1" t="e">
        <f t="shared" si="0"/>
        <v>#VALUE!</v>
      </c>
      <c r="U42" s="1">
        <f t="shared" si="1"/>
        <v>0</v>
      </c>
    </row>
    <row r="43" spans="1:21" ht="12" customHeight="1">
      <c r="A43" s="7"/>
      <c r="B43" s="7"/>
      <c r="C43" s="7"/>
      <c r="D43" s="7"/>
      <c r="E43" s="7"/>
      <c r="F43" s="127">
        <v>54.86</v>
      </c>
      <c r="G43" s="128">
        <v>87</v>
      </c>
      <c r="H43" s="128">
        <v>36.48</v>
      </c>
      <c r="I43" s="128">
        <v>79</v>
      </c>
      <c r="J43" s="24"/>
      <c r="K43" s="24"/>
      <c r="L43" s="31"/>
      <c r="M43" s="31"/>
      <c r="N43" s="86">
        <f>F43+H43</f>
        <v>91.34</v>
      </c>
      <c r="O43" s="56">
        <f>G43+I43</f>
        <v>166</v>
      </c>
      <c r="P43" s="71"/>
      <c r="Q43" s="120"/>
      <c r="R43" s="120"/>
      <c r="T43" s="1">
        <f t="shared" si="0"/>
        <v>91.34</v>
      </c>
      <c r="U43" s="1">
        <f t="shared" si="1"/>
        <v>166</v>
      </c>
    </row>
    <row r="44" spans="1:21" ht="12" customHeight="1">
      <c r="A44" s="7"/>
      <c r="B44" s="7"/>
      <c r="C44" s="7"/>
      <c r="D44" s="7"/>
      <c r="E44" s="7"/>
      <c r="F44" s="186" t="s">
        <v>268</v>
      </c>
      <c r="G44" s="186"/>
      <c r="H44" s="186" t="s">
        <v>269</v>
      </c>
      <c r="I44" s="186"/>
      <c r="J44" s="8"/>
      <c r="K44" s="8"/>
      <c r="L44" s="64"/>
      <c r="M44" s="64"/>
      <c r="N44" s="148" t="s">
        <v>268</v>
      </c>
      <c r="O44" s="148"/>
      <c r="P44" s="71"/>
      <c r="Q44" s="120"/>
      <c r="R44" s="120"/>
      <c r="T44" s="1" t="e">
        <f t="shared" si="0"/>
        <v>#VALUE!</v>
      </c>
      <c r="U44" s="1">
        <f t="shared" si="1"/>
        <v>0</v>
      </c>
    </row>
    <row r="45" spans="1:21" ht="12" customHeight="1">
      <c r="A45" s="7"/>
      <c r="B45" s="7"/>
      <c r="C45" s="7"/>
      <c r="D45" s="7"/>
      <c r="E45" s="7"/>
      <c r="F45" s="128">
        <v>48.64</v>
      </c>
      <c r="G45" s="128">
        <v>97</v>
      </c>
      <c r="H45" s="128">
        <v>76.61</v>
      </c>
      <c r="I45" s="128">
        <v>109</v>
      </c>
      <c r="J45" s="24"/>
      <c r="K45" s="24"/>
      <c r="L45" s="31"/>
      <c r="M45" s="31"/>
      <c r="N45" s="86">
        <f>F45+H45</f>
        <v>125.25</v>
      </c>
      <c r="O45" s="56">
        <f>G45+I45</f>
        <v>206</v>
      </c>
      <c r="P45" s="71"/>
      <c r="Q45" s="120"/>
      <c r="R45" s="120"/>
      <c r="T45" s="1">
        <f t="shared" si="0"/>
        <v>125.25</v>
      </c>
      <c r="U45" s="1">
        <f t="shared" si="1"/>
        <v>206</v>
      </c>
    </row>
    <row r="46" spans="1:21" ht="12" customHeight="1">
      <c r="A46" s="7"/>
      <c r="B46" s="7"/>
      <c r="C46" s="7"/>
      <c r="D46" s="7"/>
      <c r="E46" s="7"/>
      <c r="F46" s="185" t="s">
        <v>270</v>
      </c>
      <c r="G46" s="185"/>
      <c r="H46" s="185" t="s">
        <v>271</v>
      </c>
      <c r="I46" s="185"/>
      <c r="J46" s="8"/>
      <c r="K46" s="8"/>
      <c r="L46" s="64"/>
      <c r="M46" s="64"/>
      <c r="N46" s="148" t="s">
        <v>270</v>
      </c>
      <c r="O46" s="148"/>
      <c r="P46" s="71"/>
      <c r="Q46" s="120"/>
      <c r="R46" s="120"/>
      <c r="T46" s="1" t="e">
        <f t="shared" si="0"/>
        <v>#VALUE!</v>
      </c>
      <c r="U46" s="1">
        <f t="shared" si="1"/>
        <v>0</v>
      </c>
    </row>
    <row r="47" spans="1:21" ht="12" customHeight="1">
      <c r="A47" s="7"/>
      <c r="B47" s="7"/>
      <c r="C47" s="7"/>
      <c r="D47" s="7"/>
      <c r="E47" s="7"/>
      <c r="F47" s="128">
        <v>29.08</v>
      </c>
      <c r="G47" s="128">
        <v>97</v>
      </c>
      <c r="H47" s="128">
        <v>24.32</v>
      </c>
      <c r="I47" s="128">
        <v>78</v>
      </c>
      <c r="J47" s="24"/>
      <c r="K47" s="24"/>
      <c r="L47" s="31"/>
      <c r="M47" s="31"/>
      <c r="N47" s="86">
        <f>F47+H47</f>
        <v>53.4</v>
      </c>
      <c r="O47" s="56">
        <f>G47+I47</f>
        <v>175</v>
      </c>
      <c r="P47" s="71"/>
      <c r="Q47" s="120"/>
      <c r="R47" s="120"/>
      <c r="T47" s="1">
        <f t="shared" si="0"/>
        <v>53.4</v>
      </c>
      <c r="U47" s="1">
        <f t="shared" si="1"/>
        <v>175</v>
      </c>
    </row>
    <row r="48" spans="1:21" ht="12" customHeight="1">
      <c r="A48" s="7"/>
      <c r="B48" s="7"/>
      <c r="C48" s="7"/>
      <c r="D48" s="7"/>
      <c r="E48" s="7"/>
      <c r="F48" s="185" t="s">
        <v>272</v>
      </c>
      <c r="G48" s="185"/>
      <c r="H48" s="185" t="s">
        <v>273</v>
      </c>
      <c r="I48" s="185"/>
      <c r="J48" s="8"/>
      <c r="K48" s="8"/>
      <c r="L48" s="64"/>
      <c r="M48" s="64"/>
      <c r="N48" s="178" t="s">
        <v>273</v>
      </c>
      <c r="O48" s="178"/>
      <c r="P48" s="71"/>
      <c r="Q48" s="120"/>
      <c r="R48" s="120"/>
      <c r="T48" s="1" t="e">
        <f t="shared" si="0"/>
        <v>#VALUE!</v>
      </c>
      <c r="U48" s="1">
        <f t="shared" si="1"/>
        <v>0</v>
      </c>
    </row>
    <row r="49" spans="1:21" ht="12" customHeight="1">
      <c r="A49" s="7"/>
      <c r="B49" s="7"/>
      <c r="C49" s="7"/>
      <c r="D49" s="7"/>
      <c r="E49" s="7"/>
      <c r="F49" s="129">
        <v>48.94</v>
      </c>
      <c r="G49" s="129">
        <v>70</v>
      </c>
      <c r="H49" s="129">
        <v>77.69</v>
      </c>
      <c r="I49" s="129">
        <v>118</v>
      </c>
      <c r="J49" s="24"/>
      <c r="K49" s="24"/>
      <c r="L49" s="31"/>
      <c r="M49" s="31"/>
      <c r="N49" s="86">
        <f>F49+H49</f>
        <v>126.63</v>
      </c>
      <c r="O49" s="56">
        <f>G49+I49</f>
        <v>188</v>
      </c>
      <c r="P49" s="71"/>
      <c r="Q49" s="120"/>
      <c r="R49" s="120"/>
      <c r="T49" s="1">
        <f t="shared" si="0"/>
        <v>126.63</v>
      </c>
      <c r="U49" s="1">
        <f t="shared" si="1"/>
        <v>188</v>
      </c>
    </row>
    <row r="50" spans="1:21" ht="12" customHeight="1">
      <c r="A50" s="5">
        <v>8</v>
      </c>
      <c r="B50" s="5" t="s">
        <v>222</v>
      </c>
      <c r="C50" s="51">
        <v>15</v>
      </c>
      <c r="D50" s="22">
        <v>5</v>
      </c>
      <c r="E50" s="22">
        <v>1</v>
      </c>
      <c r="F50" s="146"/>
      <c r="G50" s="147"/>
      <c r="H50" s="146"/>
      <c r="I50" s="147"/>
      <c r="J50" s="146"/>
      <c r="K50" s="147"/>
      <c r="L50" s="146"/>
      <c r="M50" s="147"/>
      <c r="N50" s="146"/>
      <c r="O50" s="147"/>
      <c r="P50" s="124">
        <v>3</v>
      </c>
      <c r="Q50" s="119">
        <f>C50-R50</f>
        <v>3</v>
      </c>
      <c r="R50" s="119">
        <f>C50-D50-E50+P50</f>
        <v>12</v>
      </c>
      <c r="T50" s="1">
        <f t="shared" si="0"/>
        <v>0</v>
      </c>
      <c r="U50" s="1">
        <f t="shared" si="1"/>
        <v>0</v>
      </c>
    </row>
    <row r="51" spans="1:21" ht="12" customHeight="1">
      <c r="A51" s="7"/>
      <c r="B51" s="7"/>
      <c r="C51" s="7"/>
      <c r="D51" s="7"/>
      <c r="E51" s="7"/>
      <c r="F51" s="148" t="s">
        <v>18</v>
      </c>
      <c r="G51" s="148"/>
      <c r="H51" s="148" t="s">
        <v>15</v>
      </c>
      <c r="I51" s="148"/>
      <c r="J51" s="8"/>
      <c r="K51" s="8"/>
      <c r="L51" s="64"/>
      <c r="M51" s="64"/>
      <c r="N51" s="148" t="s">
        <v>18</v>
      </c>
      <c r="O51" s="148"/>
      <c r="P51" s="71"/>
      <c r="Q51" s="120"/>
      <c r="R51" s="120"/>
      <c r="T51" s="1" t="e">
        <f t="shared" si="0"/>
        <v>#VALUE!</v>
      </c>
      <c r="U51" s="1">
        <f t="shared" si="1"/>
        <v>0</v>
      </c>
    </row>
    <row r="52" spans="1:21" ht="12" customHeight="1">
      <c r="A52" s="7"/>
      <c r="B52" s="7"/>
      <c r="C52" s="7"/>
      <c r="D52" s="7"/>
      <c r="E52" s="7"/>
      <c r="F52" s="97">
        <v>55.87</v>
      </c>
      <c r="G52" s="24">
        <v>83</v>
      </c>
      <c r="H52" s="24">
        <v>60.11</v>
      </c>
      <c r="I52" s="24">
        <v>57</v>
      </c>
      <c r="J52" s="24"/>
      <c r="K52" s="24"/>
      <c r="L52" s="31"/>
      <c r="M52" s="31"/>
      <c r="N52" s="86">
        <f>F52+H52</f>
        <v>115.97999999999999</v>
      </c>
      <c r="O52" s="56">
        <f>G52+I52</f>
        <v>140</v>
      </c>
      <c r="P52" s="71"/>
      <c r="Q52" s="120"/>
      <c r="R52" s="120"/>
      <c r="T52" s="1">
        <f t="shared" si="0"/>
        <v>115.97999999999999</v>
      </c>
      <c r="U52" s="1">
        <f t="shared" si="1"/>
        <v>140</v>
      </c>
    </row>
    <row r="53" spans="1:21" ht="12" customHeight="1">
      <c r="A53" s="7"/>
      <c r="B53" s="7"/>
      <c r="C53" s="7"/>
      <c r="D53" s="7"/>
      <c r="E53" s="7"/>
      <c r="F53" s="148" t="s">
        <v>21</v>
      </c>
      <c r="G53" s="148"/>
      <c r="H53" s="148" t="s">
        <v>11</v>
      </c>
      <c r="I53" s="148"/>
      <c r="J53" s="8"/>
      <c r="K53" s="8"/>
      <c r="L53" s="64"/>
      <c r="M53" s="64"/>
      <c r="N53" s="148" t="s">
        <v>21</v>
      </c>
      <c r="O53" s="148"/>
      <c r="P53" s="71"/>
      <c r="Q53" s="120"/>
      <c r="R53" s="120"/>
      <c r="T53" s="1" t="e">
        <f t="shared" si="0"/>
        <v>#VALUE!</v>
      </c>
      <c r="U53" s="1">
        <f t="shared" si="1"/>
        <v>0</v>
      </c>
    </row>
    <row r="54" spans="1:21" ht="12" customHeight="1">
      <c r="A54" s="7"/>
      <c r="B54" s="7"/>
      <c r="C54" s="7"/>
      <c r="D54" s="7"/>
      <c r="E54" s="7"/>
      <c r="F54" s="24">
        <v>68.45</v>
      </c>
      <c r="G54" s="24">
        <v>98</v>
      </c>
      <c r="H54" s="24">
        <v>55.4</v>
      </c>
      <c r="I54" s="24">
        <v>53</v>
      </c>
      <c r="J54" s="24"/>
      <c r="K54" s="24"/>
      <c r="L54" s="31"/>
      <c r="M54" s="31"/>
      <c r="N54" s="86">
        <f>F54+H54</f>
        <v>123.85</v>
      </c>
      <c r="O54" s="56">
        <f>G54+I54</f>
        <v>151</v>
      </c>
      <c r="P54" s="71"/>
      <c r="Q54" s="120"/>
      <c r="R54" s="120"/>
      <c r="T54" s="1">
        <f t="shared" si="0"/>
        <v>123.85</v>
      </c>
      <c r="U54" s="1">
        <f t="shared" si="1"/>
        <v>151</v>
      </c>
    </row>
    <row r="55" spans="1:21" ht="12" customHeight="1">
      <c r="A55" s="7"/>
      <c r="B55" s="7"/>
      <c r="C55" s="7"/>
      <c r="D55" s="7"/>
      <c r="E55" s="7"/>
      <c r="F55" s="148" t="s">
        <v>22</v>
      </c>
      <c r="G55" s="148"/>
      <c r="H55" s="148" t="s">
        <v>20</v>
      </c>
      <c r="I55" s="148"/>
      <c r="J55" s="8"/>
      <c r="K55" s="8"/>
      <c r="L55" s="64"/>
      <c r="M55" s="64"/>
      <c r="N55" s="148" t="s">
        <v>20</v>
      </c>
      <c r="O55" s="148"/>
      <c r="P55" s="71"/>
      <c r="Q55" s="120"/>
      <c r="R55" s="120"/>
      <c r="T55" s="1" t="e">
        <f t="shared" si="0"/>
        <v>#VALUE!</v>
      </c>
      <c r="U55" s="1">
        <f t="shared" si="1"/>
        <v>0</v>
      </c>
    </row>
    <row r="56" spans="1:21" ht="12" customHeight="1">
      <c r="A56" s="10"/>
      <c r="B56" s="10"/>
      <c r="C56" s="10"/>
      <c r="D56" s="10"/>
      <c r="E56" s="10"/>
      <c r="F56" s="15">
        <v>40.88</v>
      </c>
      <c r="G56" s="15">
        <v>40</v>
      </c>
      <c r="H56" s="15">
        <v>204.37</v>
      </c>
      <c r="I56" s="15">
        <v>175</v>
      </c>
      <c r="J56" s="15"/>
      <c r="K56" s="15"/>
      <c r="L56" s="33"/>
      <c r="M56" s="33"/>
      <c r="N56" s="86">
        <f>F56+H56</f>
        <v>245.25</v>
      </c>
      <c r="O56" s="56">
        <f>G56+I56</f>
        <v>215</v>
      </c>
      <c r="P56" s="72"/>
      <c r="Q56" s="121"/>
      <c r="R56" s="121"/>
      <c r="T56" s="1">
        <f t="shared" si="0"/>
        <v>245.25</v>
      </c>
      <c r="U56" s="1">
        <f t="shared" si="1"/>
        <v>215</v>
      </c>
    </row>
    <row r="57" spans="1:21" ht="12" customHeight="1">
      <c r="A57" s="5">
        <v>9</v>
      </c>
      <c r="B57" s="5" t="s">
        <v>224</v>
      </c>
      <c r="C57" s="51">
        <v>10</v>
      </c>
      <c r="D57" s="22">
        <v>8</v>
      </c>
      <c r="E57" s="22">
        <v>2</v>
      </c>
      <c r="F57" s="146"/>
      <c r="G57" s="147"/>
      <c r="H57" s="146"/>
      <c r="I57" s="147"/>
      <c r="J57" s="146"/>
      <c r="K57" s="147"/>
      <c r="L57" s="146"/>
      <c r="M57" s="147"/>
      <c r="N57" s="146"/>
      <c r="O57" s="147"/>
      <c r="P57" s="124">
        <v>5</v>
      </c>
      <c r="Q57" s="119">
        <f>C57-R57</f>
        <v>5</v>
      </c>
      <c r="R57" s="119">
        <f>C57-D57-E57+P57</f>
        <v>5</v>
      </c>
      <c r="T57" s="1">
        <f t="shared" si="0"/>
        <v>0</v>
      </c>
      <c r="U57" s="1">
        <f t="shared" si="1"/>
        <v>0</v>
      </c>
    </row>
    <row r="58" spans="1:21" ht="12" customHeight="1">
      <c r="A58" s="7"/>
      <c r="B58" s="7"/>
      <c r="C58" s="7"/>
      <c r="D58" s="7"/>
      <c r="E58" s="7"/>
      <c r="F58" s="183" t="s">
        <v>13</v>
      </c>
      <c r="G58" s="184"/>
      <c r="H58" s="183" t="s">
        <v>14</v>
      </c>
      <c r="I58" s="184"/>
      <c r="J58" s="8"/>
      <c r="K58" s="8"/>
      <c r="L58" s="64"/>
      <c r="M58" s="64"/>
      <c r="N58" s="148" t="s">
        <v>274</v>
      </c>
      <c r="O58" s="148"/>
      <c r="P58" s="71"/>
      <c r="Q58" s="120"/>
      <c r="R58" s="120"/>
      <c r="T58" s="1" t="e">
        <f t="shared" si="0"/>
        <v>#VALUE!</v>
      </c>
      <c r="U58" s="1">
        <f t="shared" si="1"/>
        <v>0</v>
      </c>
    </row>
    <row r="59" spans="1:21" ht="12" customHeight="1">
      <c r="A59" s="7"/>
      <c r="B59" s="7"/>
      <c r="C59" s="7"/>
      <c r="D59" s="7"/>
      <c r="E59" s="7"/>
      <c r="F59" s="97">
        <v>107.32</v>
      </c>
      <c r="G59" s="24">
        <v>90</v>
      </c>
      <c r="H59" s="24">
        <v>68.21</v>
      </c>
      <c r="I59" s="24">
        <v>75</v>
      </c>
      <c r="J59" s="24"/>
      <c r="K59" s="24"/>
      <c r="L59" s="31"/>
      <c r="M59" s="31"/>
      <c r="N59" s="86">
        <f>F59+H59</f>
        <v>175.52999999999997</v>
      </c>
      <c r="O59" s="56">
        <f>G59+I59</f>
        <v>165</v>
      </c>
      <c r="P59" s="71"/>
      <c r="Q59" s="120"/>
      <c r="R59" s="120"/>
      <c r="T59" s="1">
        <f t="shared" si="0"/>
        <v>175.52999999999997</v>
      </c>
      <c r="U59" s="1">
        <f t="shared" si="1"/>
        <v>165</v>
      </c>
    </row>
    <row r="60" spans="1:21" ht="12" customHeight="1">
      <c r="A60" s="7"/>
      <c r="B60" s="7"/>
      <c r="C60" s="7"/>
      <c r="D60" s="7"/>
      <c r="E60" s="7"/>
      <c r="F60" s="183" t="s">
        <v>7</v>
      </c>
      <c r="G60" s="184"/>
      <c r="H60" s="183" t="s">
        <v>8</v>
      </c>
      <c r="I60" s="184"/>
      <c r="J60" s="8"/>
      <c r="K60" s="8"/>
      <c r="L60" s="64"/>
      <c r="M60" s="64"/>
      <c r="N60" s="148" t="s">
        <v>275</v>
      </c>
      <c r="O60" s="148"/>
      <c r="P60" s="71"/>
      <c r="Q60" s="120"/>
      <c r="R60" s="120"/>
      <c r="T60" s="1" t="e">
        <f t="shared" si="0"/>
        <v>#VALUE!</v>
      </c>
      <c r="U60" s="1">
        <f t="shared" si="1"/>
        <v>0</v>
      </c>
    </row>
    <row r="61" spans="1:21" ht="12" customHeight="1">
      <c r="A61" s="7"/>
      <c r="B61" s="7"/>
      <c r="C61" s="7"/>
      <c r="D61" s="7"/>
      <c r="E61" s="7"/>
      <c r="F61" s="24">
        <v>90.05</v>
      </c>
      <c r="G61" s="24">
        <v>57</v>
      </c>
      <c r="H61" s="24">
        <v>115.18</v>
      </c>
      <c r="I61" s="24">
        <v>74</v>
      </c>
      <c r="J61" s="24"/>
      <c r="K61" s="24"/>
      <c r="L61" s="31"/>
      <c r="M61" s="31"/>
      <c r="N61" s="86">
        <f>F61+H61</f>
        <v>205.23000000000002</v>
      </c>
      <c r="O61" s="56">
        <f>G61+I61</f>
        <v>131</v>
      </c>
      <c r="P61" s="71"/>
      <c r="Q61" s="120"/>
      <c r="R61" s="120"/>
      <c r="T61" s="1">
        <f t="shared" si="0"/>
        <v>205.23000000000002</v>
      </c>
      <c r="U61" s="1">
        <f t="shared" si="1"/>
        <v>131</v>
      </c>
    </row>
    <row r="62" spans="1:21" ht="12" customHeight="1">
      <c r="A62" s="7"/>
      <c r="B62" s="7"/>
      <c r="C62" s="7"/>
      <c r="D62" s="7"/>
      <c r="E62" s="7"/>
      <c r="F62" s="183" t="s">
        <v>10</v>
      </c>
      <c r="G62" s="184"/>
      <c r="H62" s="183" t="s">
        <v>9</v>
      </c>
      <c r="I62" s="184"/>
      <c r="J62" s="8"/>
      <c r="K62" s="8"/>
      <c r="L62" s="64"/>
      <c r="M62" s="64"/>
      <c r="N62" s="148" t="s">
        <v>276</v>
      </c>
      <c r="O62" s="148"/>
      <c r="P62" s="71"/>
      <c r="Q62" s="120"/>
      <c r="R62" s="120"/>
      <c r="T62" s="1" t="e">
        <f t="shared" si="0"/>
        <v>#VALUE!</v>
      </c>
      <c r="U62" s="1">
        <f t="shared" si="1"/>
        <v>0</v>
      </c>
    </row>
    <row r="63" spans="1:21" ht="12" customHeight="1">
      <c r="A63" s="7"/>
      <c r="B63" s="7"/>
      <c r="C63" s="7"/>
      <c r="D63" s="7"/>
      <c r="E63" s="7"/>
      <c r="F63" s="24">
        <v>59.99</v>
      </c>
      <c r="G63" s="24">
        <v>73</v>
      </c>
      <c r="H63" s="24">
        <v>43.14</v>
      </c>
      <c r="I63" s="24">
        <v>116</v>
      </c>
      <c r="J63" s="24"/>
      <c r="K63" s="24"/>
      <c r="L63" s="31"/>
      <c r="M63" s="31"/>
      <c r="N63" s="86">
        <f>F63+H63</f>
        <v>103.13</v>
      </c>
      <c r="O63" s="56">
        <f>G63+I63</f>
        <v>189</v>
      </c>
      <c r="P63" s="71"/>
      <c r="Q63" s="120"/>
      <c r="R63" s="120"/>
      <c r="T63" s="1">
        <f t="shared" si="0"/>
        <v>103.13</v>
      </c>
      <c r="U63" s="1">
        <f t="shared" si="1"/>
        <v>189</v>
      </c>
    </row>
    <row r="64" spans="1:21" ht="12" customHeight="1">
      <c r="A64" s="7"/>
      <c r="B64" s="7"/>
      <c r="C64" s="7"/>
      <c r="D64" s="7"/>
      <c r="E64" s="7"/>
      <c r="F64" s="183" t="s">
        <v>16</v>
      </c>
      <c r="G64" s="184"/>
      <c r="H64" s="183" t="s">
        <v>17</v>
      </c>
      <c r="I64" s="184"/>
      <c r="J64" s="8"/>
      <c r="K64" s="8"/>
      <c r="L64" s="64"/>
      <c r="M64" s="64"/>
      <c r="N64" s="148" t="s">
        <v>277</v>
      </c>
      <c r="O64" s="148"/>
      <c r="P64" s="71"/>
      <c r="Q64" s="120"/>
      <c r="R64" s="120"/>
      <c r="T64" s="1" t="e">
        <f t="shared" si="0"/>
        <v>#VALUE!</v>
      </c>
      <c r="U64" s="1">
        <f t="shared" si="1"/>
        <v>0</v>
      </c>
    </row>
    <row r="65" spans="1:21" ht="12" customHeight="1">
      <c r="A65" s="7"/>
      <c r="B65" s="7"/>
      <c r="C65" s="7"/>
      <c r="D65" s="7"/>
      <c r="E65" s="7"/>
      <c r="F65" s="24">
        <v>60.06</v>
      </c>
      <c r="G65" s="24">
        <v>64</v>
      </c>
      <c r="H65" s="24">
        <v>44.6</v>
      </c>
      <c r="I65" s="24">
        <v>78</v>
      </c>
      <c r="J65" s="24"/>
      <c r="K65" s="24"/>
      <c r="L65" s="31"/>
      <c r="M65" s="31"/>
      <c r="N65" s="86">
        <f>F65+H65</f>
        <v>104.66</v>
      </c>
      <c r="O65" s="56">
        <f>G65+I65</f>
        <v>142</v>
      </c>
      <c r="P65" s="71"/>
      <c r="Q65" s="120"/>
      <c r="R65" s="120"/>
      <c r="T65" s="1">
        <f t="shared" si="0"/>
        <v>104.66</v>
      </c>
      <c r="U65" s="1">
        <f t="shared" si="1"/>
        <v>142</v>
      </c>
    </row>
    <row r="66" spans="1:21" ht="12" customHeight="1">
      <c r="A66" s="7"/>
      <c r="B66" s="7"/>
      <c r="C66" s="7"/>
      <c r="D66" s="7"/>
      <c r="E66" s="7"/>
      <c r="F66" s="183" t="s">
        <v>19</v>
      </c>
      <c r="G66" s="184"/>
      <c r="H66" s="183" t="s">
        <v>18</v>
      </c>
      <c r="I66" s="184"/>
      <c r="J66" s="8"/>
      <c r="K66" s="8"/>
      <c r="L66" s="64"/>
      <c r="M66" s="64"/>
      <c r="N66" s="148" t="s">
        <v>278</v>
      </c>
      <c r="O66" s="148"/>
      <c r="P66" s="71"/>
      <c r="Q66" s="120"/>
      <c r="R66" s="120"/>
      <c r="T66" s="1" t="e">
        <f t="shared" si="0"/>
        <v>#VALUE!</v>
      </c>
      <c r="U66" s="1">
        <f t="shared" si="1"/>
        <v>0</v>
      </c>
    </row>
    <row r="67" spans="1:21" ht="12" customHeight="1">
      <c r="A67" s="10"/>
      <c r="B67" s="10"/>
      <c r="C67" s="10"/>
      <c r="D67" s="10"/>
      <c r="E67" s="10"/>
      <c r="F67" s="15">
        <v>25.85</v>
      </c>
      <c r="G67" s="15">
        <v>36</v>
      </c>
      <c r="H67" s="15">
        <v>51.08</v>
      </c>
      <c r="I67" s="15">
        <v>101</v>
      </c>
      <c r="J67" s="15"/>
      <c r="K67" s="15"/>
      <c r="L67" s="33"/>
      <c r="M67" s="33"/>
      <c r="N67" s="86">
        <f>F67+H67</f>
        <v>76.93</v>
      </c>
      <c r="O67" s="56">
        <f>G67+I67</f>
        <v>137</v>
      </c>
      <c r="P67" s="72"/>
      <c r="Q67" s="121"/>
      <c r="R67" s="121"/>
      <c r="T67" s="1">
        <f t="shared" si="0"/>
        <v>76.93</v>
      </c>
      <c r="U67" s="1">
        <f t="shared" si="1"/>
        <v>137</v>
      </c>
    </row>
    <row r="68" spans="1:21" ht="12" customHeight="1">
      <c r="A68" s="5">
        <v>10</v>
      </c>
      <c r="B68" s="5" t="s">
        <v>225</v>
      </c>
      <c r="C68" s="51">
        <v>11</v>
      </c>
      <c r="D68" s="22">
        <v>5</v>
      </c>
      <c r="E68" s="22">
        <v>3</v>
      </c>
      <c r="F68" s="146"/>
      <c r="G68" s="147"/>
      <c r="H68" s="146"/>
      <c r="I68" s="147"/>
      <c r="J68" s="146"/>
      <c r="K68" s="147"/>
      <c r="L68" s="146"/>
      <c r="M68" s="147"/>
      <c r="N68" s="146"/>
      <c r="O68" s="147"/>
      <c r="P68" s="124">
        <v>4</v>
      </c>
      <c r="Q68" s="119">
        <f>C68-R68</f>
        <v>4</v>
      </c>
      <c r="R68" s="119">
        <f>C68-D68-E68+P68</f>
        <v>7</v>
      </c>
      <c r="T68" s="1">
        <f t="shared" si="0"/>
        <v>0</v>
      </c>
      <c r="U68" s="1">
        <f t="shared" si="1"/>
        <v>0</v>
      </c>
    </row>
    <row r="69" spans="1:21" ht="12" customHeight="1">
      <c r="A69" s="7"/>
      <c r="B69" s="7"/>
      <c r="C69" s="7"/>
      <c r="D69" s="7"/>
      <c r="E69" s="7"/>
      <c r="F69" s="177" t="s">
        <v>13</v>
      </c>
      <c r="G69" s="177"/>
      <c r="H69" s="177" t="s">
        <v>14</v>
      </c>
      <c r="I69" s="177"/>
      <c r="J69" s="8"/>
      <c r="K69" s="8"/>
      <c r="L69" s="64"/>
      <c r="M69" s="64"/>
      <c r="N69" s="148" t="s">
        <v>274</v>
      </c>
      <c r="O69" s="148"/>
      <c r="P69" s="71"/>
      <c r="Q69" s="120"/>
      <c r="R69" s="120"/>
      <c r="T69" s="1" t="e">
        <f t="shared" si="0"/>
        <v>#VALUE!</v>
      </c>
      <c r="U69" s="1">
        <f t="shared" si="1"/>
        <v>0</v>
      </c>
    </row>
    <row r="70" spans="1:21" ht="12" customHeight="1">
      <c r="A70" s="7"/>
      <c r="B70" s="7"/>
      <c r="C70" s="7"/>
      <c r="D70" s="7"/>
      <c r="E70" s="7"/>
      <c r="F70" s="97">
        <v>144.74</v>
      </c>
      <c r="G70" s="24">
        <v>93</v>
      </c>
      <c r="H70" s="24">
        <v>109.3</v>
      </c>
      <c r="I70" s="24">
        <v>96</v>
      </c>
      <c r="J70" s="24"/>
      <c r="K70" s="24"/>
      <c r="L70" s="31"/>
      <c r="M70" s="31"/>
      <c r="N70" s="86">
        <f>F70+H70</f>
        <v>254.04000000000002</v>
      </c>
      <c r="O70" s="56">
        <f>G70+I70</f>
        <v>189</v>
      </c>
      <c r="P70" s="71"/>
      <c r="Q70" s="120"/>
      <c r="R70" s="120"/>
      <c r="T70" s="1">
        <f t="shared" si="0"/>
        <v>254.04000000000002</v>
      </c>
      <c r="U70" s="1">
        <f t="shared" si="1"/>
        <v>189</v>
      </c>
    </row>
    <row r="71" spans="1:21" ht="12" customHeight="1">
      <c r="A71" s="7"/>
      <c r="B71" s="7"/>
      <c r="C71" s="7"/>
      <c r="D71" s="7"/>
      <c r="E71" s="7"/>
      <c r="F71" s="177" t="s">
        <v>16</v>
      </c>
      <c r="G71" s="177"/>
      <c r="H71" s="177" t="s">
        <v>17</v>
      </c>
      <c r="I71" s="177"/>
      <c r="J71" s="8"/>
      <c r="K71" s="8"/>
      <c r="L71" s="64"/>
      <c r="M71" s="64"/>
      <c r="N71" s="148" t="s">
        <v>282</v>
      </c>
      <c r="O71" s="148"/>
      <c r="P71" s="71"/>
      <c r="Q71" s="120"/>
      <c r="R71" s="120"/>
      <c r="T71" s="1" t="e">
        <f t="shared" si="0"/>
        <v>#VALUE!</v>
      </c>
      <c r="U71" s="1">
        <f t="shared" si="1"/>
        <v>0</v>
      </c>
    </row>
    <row r="72" spans="1:21" ht="12" customHeight="1">
      <c r="A72" s="7"/>
      <c r="B72" s="7"/>
      <c r="C72" s="7"/>
      <c r="D72" s="7"/>
      <c r="E72" s="7"/>
      <c r="F72" s="24">
        <v>56.12</v>
      </c>
      <c r="G72" s="24">
        <v>50</v>
      </c>
      <c r="H72" s="24">
        <v>62.32</v>
      </c>
      <c r="I72" s="24">
        <v>82</v>
      </c>
      <c r="J72" s="24"/>
      <c r="K72" s="24"/>
      <c r="L72" s="31"/>
      <c r="M72" s="31"/>
      <c r="N72" s="86">
        <f>F72+H72</f>
        <v>118.44</v>
      </c>
      <c r="O72" s="56">
        <f>G72+I72</f>
        <v>132</v>
      </c>
      <c r="P72" s="71"/>
      <c r="Q72" s="120"/>
      <c r="R72" s="120"/>
      <c r="T72" s="1">
        <f t="shared" si="0"/>
        <v>118.44</v>
      </c>
      <c r="U72" s="1">
        <f t="shared" si="1"/>
        <v>132</v>
      </c>
    </row>
    <row r="73" spans="1:21" ht="12" customHeight="1">
      <c r="A73" s="7"/>
      <c r="B73" s="7"/>
      <c r="C73" s="7"/>
      <c r="D73" s="7"/>
      <c r="E73" s="7"/>
      <c r="F73" s="178" t="s">
        <v>18</v>
      </c>
      <c r="G73" s="178"/>
      <c r="H73" s="178" t="s">
        <v>19</v>
      </c>
      <c r="I73" s="178"/>
      <c r="J73" s="8"/>
      <c r="K73" s="8"/>
      <c r="L73" s="64"/>
      <c r="M73" s="64"/>
      <c r="N73" s="148" t="s">
        <v>261</v>
      </c>
      <c r="O73" s="148"/>
      <c r="P73" s="71"/>
      <c r="Q73" s="120"/>
      <c r="R73" s="120"/>
      <c r="T73" s="1" t="e">
        <f t="shared" si="0"/>
        <v>#VALUE!</v>
      </c>
      <c r="U73" s="1">
        <f t="shared" si="1"/>
        <v>0</v>
      </c>
    </row>
    <row r="74" spans="1:21" ht="12" customHeight="1">
      <c r="A74" s="7"/>
      <c r="B74" s="7"/>
      <c r="C74" s="7"/>
      <c r="D74" s="7"/>
      <c r="E74" s="7"/>
      <c r="F74" s="43">
        <v>89.53</v>
      </c>
      <c r="G74" s="43">
        <v>81</v>
      </c>
      <c r="H74" s="43">
        <v>96.57</v>
      </c>
      <c r="I74" s="43">
        <v>105</v>
      </c>
      <c r="J74" s="24"/>
      <c r="K74" s="24"/>
      <c r="L74" s="31"/>
      <c r="M74" s="31"/>
      <c r="N74" s="86">
        <f>F74+H74</f>
        <v>186.1</v>
      </c>
      <c r="O74" s="56">
        <f>G74+I74</f>
        <v>186</v>
      </c>
      <c r="P74" s="71"/>
      <c r="Q74" s="120"/>
      <c r="R74" s="120"/>
      <c r="T74" s="1">
        <f t="shared" si="0"/>
        <v>186.1</v>
      </c>
      <c r="U74" s="1">
        <f t="shared" si="1"/>
        <v>186</v>
      </c>
    </row>
    <row r="75" spans="1:21" ht="12" customHeight="1">
      <c r="A75" s="57"/>
      <c r="B75" s="57"/>
      <c r="C75" s="57"/>
      <c r="D75" s="57"/>
      <c r="E75" s="57"/>
      <c r="F75" s="177" t="s">
        <v>8</v>
      </c>
      <c r="G75" s="177"/>
      <c r="H75" s="177" t="s">
        <v>21</v>
      </c>
      <c r="I75" s="177"/>
      <c r="J75" s="54"/>
      <c r="K75" s="54"/>
      <c r="L75" s="114"/>
      <c r="M75" s="114"/>
      <c r="N75" s="178" t="s">
        <v>7</v>
      </c>
      <c r="O75" s="178"/>
      <c r="P75" s="115"/>
      <c r="Q75" s="125"/>
      <c r="R75" s="125"/>
      <c r="T75" s="1" t="e">
        <f t="shared" si="0"/>
        <v>#VALUE!</v>
      </c>
      <c r="U75" s="1">
        <f t="shared" si="1"/>
        <v>0</v>
      </c>
    </row>
    <row r="76" spans="1:21" ht="12" customHeight="1">
      <c r="A76" s="57"/>
      <c r="B76" s="57"/>
      <c r="C76" s="57"/>
      <c r="D76" s="57"/>
      <c r="E76" s="57"/>
      <c r="F76" s="15">
        <v>59.15</v>
      </c>
      <c r="G76" s="15">
        <v>105</v>
      </c>
      <c r="H76" s="15">
        <v>96.24</v>
      </c>
      <c r="I76" s="15">
        <v>101</v>
      </c>
      <c r="J76" s="25"/>
      <c r="K76" s="25"/>
      <c r="L76" s="58"/>
      <c r="M76" s="58"/>
      <c r="N76" s="73">
        <f>F76+H76</f>
        <v>155.39</v>
      </c>
      <c r="O76" s="15">
        <f>G76+I76</f>
        <v>206</v>
      </c>
      <c r="P76" s="116"/>
      <c r="Q76" s="125"/>
      <c r="R76" s="125"/>
      <c r="T76" s="1">
        <f t="shared" si="0"/>
        <v>155.39</v>
      </c>
      <c r="U76" s="1">
        <f t="shared" si="1"/>
        <v>206</v>
      </c>
    </row>
    <row r="77" spans="1:21" ht="12" customHeight="1">
      <c r="A77" s="5">
        <v>11</v>
      </c>
      <c r="B77" s="5" t="s">
        <v>228</v>
      </c>
      <c r="C77" s="51">
        <v>15</v>
      </c>
      <c r="D77" s="22">
        <v>7</v>
      </c>
      <c r="E77" s="22">
        <v>4</v>
      </c>
      <c r="F77" s="146"/>
      <c r="G77" s="147"/>
      <c r="H77" s="146"/>
      <c r="I77" s="147"/>
      <c r="J77" s="146"/>
      <c r="K77" s="147"/>
      <c r="L77" s="146"/>
      <c r="M77" s="147"/>
      <c r="N77" s="146"/>
      <c r="O77" s="147"/>
      <c r="P77" s="124">
        <v>5</v>
      </c>
      <c r="Q77" s="119">
        <f>C77-R77</f>
        <v>6</v>
      </c>
      <c r="R77" s="119">
        <f>C77-D77-E77+P77</f>
        <v>9</v>
      </c>
      <c r="T77" s="1">
        <f t="shared" si="0"/>
        <v>0</v>
      </c>
      <c r="U77" s="1">
        <f t="shared" si="1"/>
        <v>0</v>
      </c>
    </row>
    <row r="78" spans="1:21" ht="12" customHeight="1">
      <c r="A78" s="7"/>
      <c r="B78" s="7"/>
      <c r="C78" s="7"/>
      <c r="D78" s="7"/>
      <c r="E78" s="7"/>
      <c r="F78" s="177" t="s">
        <v>13</v>
      </c>
      <c r="G78" s="177"/>
      <c r="H78" s="177" t="s">
        <v>8</v>
      </c>
      <c r="I78" s="177"/>
      <c r="J78" s="70"/>
      <c r="K78" s="70"/>
      <c r="L78" s="64"/>
      <c r="M78" s="64"/>
      <c r="N78" s="148" t="s">
        <v>274</v>
      </c>
      <c r="O78" s="148"/>
      <c r="P78" s="71"/>
      <c r="Q78" s="120"/>
      <c r="R78" s="120"/>
      <c r="T78" s="1" t="e">
        <f aca="true" t="shared" si="2" ref="T78:T116">F78+H78</f>
        <v>#VALUE!</v>
      </c>
      <c r="U78" s="1">
        <f aca="true" t="shared" si="3" ref="U78:U116">G78+I78</f>
        <v>0</v>
      </c>
    </row>
    <row r="79" spans="1:21" ht="12" customHeight="1">
      <c r="A79" s="7"/>
      <c r="B79" s="7"/>
      <c r="C79" s="7"/>
      <c r="D79" s="7"/>
      <c r="E79" s="7"/>
      <c r="F79" s="97">
        <v>55.24</v>
      </c>
      <c r="G79" s="24">
        <v>146</v>
      </c>
      <c r="H79" s="24">
        <v>52.22</v>
      </c>
      <c r="I79" s="24">
        <v>88</v>
      </c>
      <c r="J79" s="24"/>
      <c r="K79" s="24"/>
      <c r="L79" s="31"/>
      <c r="M79" s="31"/>
      <c r="N79" s="86">
        <f>F79+H79</f>
        <v>107.46000000000001</v>
      </c>
      <c r="O79" s="56">
        <f>G79+I79</f>
        <v>234</v>
      </c>
      <c r="P79" s="71"/>
      <c r="Q79" s="120"/>
      <c r="R79" s="120"/>
      <c r="T79" s="1">
        <f t="shared" si="2"/>
        <v>107.46000000000001</v>
      </c>
      <c r="U79" s="1">
        <f t="shared" si="3"/>
        <v>234</v>
      </c>
    </row>
    <row r="80" spans="1:21" ht="12" customHeight="1">
      <c r="A80" s="7"/>
      <c r="B80" s="7"/>
      <c r="C80" s="7"/>
      <c r="D80" s="7"/>
      <c r="E80" s="7"/>
      <c r="F80" s="178" t="s">
        <v>278</v>
      </c>
      <c r="G80" s="178"/>
      <c r="H80" s="178" t="s">
        <v>22</v>
      </c>
      <c r="I80" s="178"/>
      <c r="J80" s="181" t="s">
        <v>10</v>
      </c>
      <c r="K80" s="182"/>
      <c r="L80" s="64"/>
      <c r="M80" s="64"/>
      <c r="N80" s="148" t="s">
        <v>277</v>
      </c>
      <c r="O80" s="148"/>
      <c r="P80" s="71"/>
      <c r="Q80" s="120"/>
      <c r="R80" s="120"/>
      <c r="T80" s="1" t="e">
        <f t="shared" si="2"/>
        <v>#VALUE!</v>
      </c>
      <c r="U80" s="1">
        <f t="shared" si="3"/>
        <v>0</v>
      </c>
    </row>
    <row r="81" spans="1:21" ht="12" customHeight="1">
      <c r="A81" s="7"/>
      <c r="B81" s="7"/>
      <c r="C81" s="7"/>
      <c r="D81" s="7"/>
      <c r="E81" s="7"/>
      <c r="F81" s="24">
        <v>61.5</v>
      </c>
      <c r="G81" s="24">
        <v>52</v>
      </c>
      <c r="H81" s="24">
        <v>56.88</v>
      </c>
      <c r="I81" s="24">
        <v>50</v>
      </c>
      <c r="J81" s="24">
        <v>71.06</v>
      </c>
      <c r="K81" s="24">
        <v>84</v>
      </c>
      <c r="L81" s="31"/>
      <c r="M81" s="31"/>
      <c r="N81" s="86">
        <f>F81+H81+J81</f>
        <v>189.44</v>
      </c>
      <c r="O81" s="56">
        <f>G81+I81+K81</f>
        <v>186</v>
      </c>
      <c r="P81" s="71"/>
      <c r="Q81" s="120"/>
      <c r="R81" s="120"/>
      <c r="T81" s="1">
        <f t="shared" si="2"/>
        <v>118.38</v>
      </c>
      <c r="U81" s="1">
        <f t="shared" si="3"/>
        <v>102</v>
      </c>
    </row>
    <row r="82" spans="1:21" ht="12" customHeight="1">
      <c r="A82" s="7"/>
      <c r="B82" s="7"/>
      <c r="C82" s="7"/>
      <c r="D82" s="7"/>
      <c r="E82" s="7"/>
      <c r="F82" s="178" t="s">
        <v>16</v>
      </c>
      <c r="G82" s="178"/>
      <c r="H82" s="178" t="s">
        <v>11</v>
      </c>
      <c r="I82" s="178"/>
      <c r="J82" s="70"/>
      <c r="K82" s="70"/>
      <c r="L82" s="64"/>
      <c r="M82" s="64"/>
      <c r="N82" s="148" t="s">
        <v>278</v>
      </c>
      <c r="O82" s="148"/>
      <c r="P82" s="71"/>
      <c r="Q82" s="120"/>
      <c r="R82" s="120"/>
      <c r="T82" s="1" t="e">
        <f t="shared" si="2"/>
        <v>#VALUE!</v>
      </c>
      <c r="U82" s="1">
        <f t="shared" si="3"/>
        <v>0</v>
      </c>
    </row>
    <row r="83" spans="1:21" ht="12" customHeight="1">
      <c r="A83" s="7"/>
      <c r="B83" s="7"/>
      <c r="C83" s="7"/>
      <c r="D83" s="7"/>
      <c r="E83" s="7"/>
      <c r="F83" s="24">
        <v>100.02</v>
      </c>
      <c r="G83" s="24">
        <v>90</v>
      </c>
      <c r="H83" s="24">
        <v>92.66</v>
      </c>
      <c r="I83" s="24">
        <v>102</v>
      </c>
      <c r="J83" s="24"/>
      <c r="K83" s="24"/>
      <c r="L83" s="31"/>
      <c r="M83" s="31"/>
      <c r="N83" s="86">
        <f>F83+H83+J83</f>
        <v>192.68</v>
      </c>
      <c r="O83" s="56">
        <f>G83+I83+K83</f>
        <v>192</v>
      </c>
      <c r="P83" s="71"/>
      <c r="Q83" s="120"/>
      <c r="R83" s="120"/>
      <c r="T83" s="1">
        <f t="shared" si="2"/>
        <v>192.68</v>
      </c>
      <c r="U83" s="1">
        <f t="shared" si="3"/>
        <v>192</v>
      </c>
    </row>
    <row r="84" spans="1:21" ht="12" customHeight="1">
      <c r="A84" s="7"/>
      <c r="B84" s="7"/>
      <c r="C84" s="7"/>
      <c r="D84" s="7"/>
      <c r="E84" s="7"/>
      <c r="F84" s="178" t="s">
        <v>17</v>
      </c>
      <c r="G84" s="178"/>
      <c r="H84" s="178" t="s">
        <v>19</v>
      </c>
      <c r="I84" s="178"/>
      <c r="J84" s="70"/>
      <c r="K84" s="70"/>
      <c r="L84" s="64"/>
      <c r="M84" s="64"/>
      <c r="N84" s="148" t="s">
        <v>279</v>
      </c>
      <c r="O84" s="148"/>
      <c r="P84" s="71"/>
      <c r="Q84" s="120"/>
      <c r="R84" s="120"/>
      <c r="T84" s="1" t="e">
        <f t="shared" si="2"/>
        <v>#VALUE!</v>
      </c>
      <c r="U84" s="1">
        <f t="shared" si="3"/>
        <v>0</v>
      </c>
    </row>
    <row r="85" spans="1:21" ht="12" customHeight="1">
      <c r="A85" s="7"/>
      <c r="B85" s="7"/>
      <c r="C85" s="7"/>
      <c r="D85" s="7"/>
      <c r="E85" s="7"/>
      <c r="F85" s="24">
        <v>81.18</v>
      </c>
      <c r="G85" s="24">
        <v>112</v>
      </c>
      <c r="H85" s="24">
        <v>69.3</v>
      </c>
      <c r="I85" s="24">
        <v>63</v>
      </c>
      <c r="J85" s="24"/>
      <c r="K85" s="24"/>
      <c r="L85" s="31"/>
      <c r="M85" s="31"/>
      <c r="N85" s="86">
        <f>F85+H85</f>
        <v>150.48000000000002</v>
      </c>
      <c r="O85" s="56">
        <f>G85+I85</f>
        <v>175</v>
      </c>
      <c r="P85" s="71"/>
      <c r="Q85" s="120"/>
      <c r="R85" s="120"/>
      <c r="T85" s="1">
        <f t="shared" si="2"/>
        <v>150.48000000000002</v>
      </c>
      <c r="U85" s="1">
        <f t="shared" si="3"/>
        <v>175</v>
      </c>
    </row>
    <row r="86" spans="1:21" ht="12" customHeight="1">
      <c r="A86" s="7"/>
      <c r="B86" s="7"/>
      <c r="C86" s="7"/>
      <c r="D86" s="7"/>
      <c r="E86" s="7"/>
      <c r="F86" s="178" t="s">
        <v>21</v>
      </c>
      <c r="G86" s="178"/>
      <c r="H86" s="178" t="s">
        <v>15</v>
      </c>
      <c r="I86" s="178"/>
      <c r="J86" s="70"/>
      <c r="K86" s="70"/>
      <c r="L86" s="64"/>
      <c r="M86" s="64"/>
      <c r="N86" s="148" t="s">
        <v>75</v>
      </c>
      <c r="O86" s="148"/>
      <c r="P86" s="71"/>
      <c r="Q86" s="120"/>
      <c r="R86" s="120"/>
      <c r="T86" s="1" t="e">
        <f t="shared" si="2"/>
        <v>#VALUE!</v>
      </c>
      <c r="U86" s="1">
        <f t="shared" si="3"/>
        <v>0</v>
      </c>
    </row>
    <row r="87" spans="1:21" ht="12" customHeight="1">
      <c r="A87" s="7"/>
      <c r="B87" s="7"/>
      <c r="C87" s="7"/>
      <c r="D87" s="7"/>
      <c r="E87" s="7"/>
      <c r="F87" s="15">
        <v>53.53</v>
      </c>
      <c r="G87" s="15">
        <v>131</v>
      </c>
      <c r="H87" s="15">
        <v>85.6</v>
      </c>
      <c r="I87" s="15">
        <v>62</v>
      </c>
      <c r="J87" s="15"/>
      <c r="K87" s="15"/>
      <c r="L87" s="31"/>
      <c r="M87" s="31"/>
      <c r="N87" s="86">
        <f>F87+H87</f>
        <v>139.13</v>
      </c>
      <c r="O87" s="56">
        <f>G87+I87</f>
        <v>193</v>
      </c>
      <c r="P87" s="71"/>
      <c r="Q87" s="120"/>
      <c r="R87" s="120"/>
      <c r="T87" s="1">
        <f t="shared" si="2"/>
        <v>139.13</v>
      </c>
      <c r="U87" s="1">
        <f t="shared" si="3"/>
        <v>193</v>
      </c>
    </row>
    <row r="88" spans="1:21" ht="12" customHeight="1">
      <c r="A88" s="5">
        <v>12</v>
      </c>
      <c r="B88" s="5" t="s">
        <v>229</v>
      </c>
      <c r="C88" s="51">
        <v>17</v>
      </c>
      <c r="D88" s="22">
        <v>9</v>
      </c>
      <c r="E88" s="22">
        <v>1</v>
      </c>
      <c r="F88" s="146"/>
      <c r="G88" s="147"/>
      <c r="H88" s="146"/>
      <c r="I88" s="147"/>
      <c r="J88" s="146"/>
      <c r="K88" s="147"/>
      <c r="L88" s="146"/>
      <c r="M88" s="147"/>
      <c r="N88" s="146"/>
      <c r="O88" s="147"/>
      <c r="P88" s="124">
        <v>5</v>
      </c>
      <c r="Q88" s="119">
        <f>C88-R88</f>
        <v>5</v>
      </c>
      <c r="R88" s="119">
        <f>C88-D88-E88+P88</f>
        <v>12</v>
      </c>
      <c r="T88" s="1">
        <f t="shared" si="2"/>
        <v>0</v>
      </c>
      <c r="U88" s="1">
        <f t="shared" si="3"/>
        <v>0</v>
      </c>
    </row>
    <row r="89" spans="1:21" ht="12" customHeight="1">
      <c r="A89" s="7"/>
      <c r="B89" s="7"/>
      <c r="C89" s="7"/>
      <c r="D89" s="7"/>
      <c r="E89" s="7"/>
      <c r="F89" s="177" t="s">
        <v>14</v>
      </c>
      <c r="G89" s="177"/>
      <c r="H89" s="177" t="s">
        <v>13</v>
      </c>
      <c r="I89" s="177"/>
      <c r="J89" s="8"/>
      <c r="K89" s="8"/>
      <c r="L89" s="64"/>
      <c r="M89" s="64"/>
      <c r="N89" s="148" t="s">
        <v>274</v>
      </c>
      <c r="O89" s="148"/>
      <c r="P89" s="71"/>
      <c r="Q89" s="120"/>
      <c r="R89" s="120"/>
      <c r="T89" s="1" t="e">
        <f t="shared" si="2"/>
        <v>#VALUE!</v>
      </c>
      <c r="U89" s="1">
        <f t="shared" si="3"/>
        <v>0</v>
      </c>
    </row>
    <row r="90" spans="1:21" ht="12" customHeight="1">
      <c r="A90" s="7"/>
      <c r="B90" s="7"/>
      <c r="C90" s="7"/>
      <c r="D90" s="7"/>
      <c r="E90" s="7"/>
      <c r="F90" s="97">
        <v>114.39</v>
      </c>
      <c r="G90" s="24">
        <v>79</v>
      </c>
      <c r="H90" s="24">
        <v>117.96</v>
      </c>
      <c r="I90" s="24">
        <v>112</v>
      </c>
      <c r="J90" s="24"/>
      <c r="K90" s="24"/>
      <c r="L90" s="31"/>
      <c r="M90" s="31"/>
      <c r="N90" s="86">
        <f>F90+H90</f>
        <v>232.35</v>
      </c>
      <c r="O90" s="56">
        <f>G90+I90</f>
        <v>191</v>
      </c>
      <c r="P90" s="71"/>
      <c r="Q90" s="120"/>
      <c r="R90" s="120"/>
      <c r="T90" s="1">
        <f t="shared" si="2"/>
        <v>232.35</v>
      </c>
      <c r="U90" s="1">
        <f t="shared" si="3"/>
        <v>191</v>
      </c>
    </row>
    <row r="91" spans="1:21" ht="12" customHeight="1">
      <c r="A91" s="7"/>
      <c r="B91" s="7"/>
      <c r="C91" s="7"/>
      <c r="D91" s="7"/>
      <c r="E91" s="7"/>
      <c r="F91" s="177" t="s">
        <v>7</v>
      </c>
      <c r="G91" s="177"/>
      <c r="H91" s="177" t="s">
        <v>8</v>
      </c>
      <c r="I91" s="177"/>
      <c r="J91" s="8"/>
      <c r="K91" s="8"/>
      <c r="L91" s="64"/>
      <c r="M91" s="64"/>
      <c r="N91" s="148" t="s">
        <v>275</v>
      </c>
      <c r="O91" s="148"/>
      <c r="P91" s="71"/>
      <c r="Q91" s="120"/>
      <c r="R91" s="120"/>
      <c r="T91" s="1" t="e">
        <f t="shared" si="2"/>
        <v>#VALUE!</v>
      </c>
      <c r="U91" s="1">
        <f t="shared" si="3"/>
        <v>0</v>
      </c>
    </row>
    <row r="92" spans="1:21" ht="12" customHeight="1">
      <c r="A92" s="7"/>
      <c r="B92" s="7"/>
      <c r="C92" s="7"/>
      <c r="D92" s="7"/>
      <c r="E92" s="7"/>
      <c r="F92" s="24">
        <v>98.93</v>
      </c>
      <c r="G92" s="24">
        <v>70</v>
      </c>
      <c r="H92" s="24">
        <v>92.67</v>
      </c>
      <c r="I92" s="24">
        <v>48</v>
      </c>
      <c r="J92" s="24"/>
      <c r="K92" s="24"/>
      <c r="L92" s="31"/>
      <c r="M92" s="31"/>
      <c r="N92" s="86">
        <f>F92+H92</f>
        <v>191.60000000000002</v>
      </c>
      <c r="O92" s="56">
        <f>G92+I92</f>
        <v>118</v>
      </c>
      <c r="P92" s="71"/>
      <c r="Q92" s="120"/>
      <c r="R92" s="120"/>
      <c r="T92" s="1">
        <f t="shared" si="2"/>
        <v>191.60000000000002</v>
      </c>
      <c r="U92" s="1">
        <f t="shared" si="3"/>
        <v>118</v>
      </c>
    </row>
    <row r="93" spans="1:21" ht="12" customHeight="1">
      <c r="A93" s="7"/>
      <c r="B93" s="7"/>
      <c r="C93" s="7"/>
      <c r="D93" s="7"/>
      <c r="E93" s="7"/>
      <c r="F93" s="178" t="s">
        <v>278</v>
      </c>
      <c r="G93" s="178"/>
      <c r="H93" s="178" t="s">
        <v>22</v>
      </c>
      <c r="I93" s="178"/>
      <c r="J93" s="8"/>
      <c r="K93" s="8"/>
      <c r="L93" s="64"/>
      <c r="M93" s="64"/>
      <c r="N93" s="148" t="s">
        <v>276</v>
      </c>
      <c r="O93" s="148"/>
      <c r="P93" s="71"/>
      <c r="Q93" s="120"/>
      <c r="R93" s="120"/>
      <c r="T93" s="1" t="e">
        <f t="shared" si="2"/>
        <v>#VALUE!</v>
      </c>
      <c r="U93" s="1">
        <f t="shared" si="3"/>
        <v>0</v>
      </c>
    </row>
    <row r="94" spans="1:21" ht="12" customHeight="1">
      <c r="A94" s="7"/>
      <c r="B94" s="7"/>
      <c r="C94" s="7"/>
      <c r="D94" s="7"/>
      <c r="E94" s="7"/>
      <c r="F94" s="24">
        <v>94.81</v>
      </c>
      <c r="G94" s="24">
        <v>79</v>
      </c>
      <c r="H94" s="24">
        <v>110.62</v>
      </c>
      <c r="I94" s="24">
        <v>50</v>
      </c>
      <c r="J94" s="24"/>
      <c r="K94" s="24"/>
      <c r="L94" s="31"/>
      <c r="M94" s="31"/>
      <c r="N94" s="86">
        <f>F94+H94</f>
        <v>205.43</v>
      </c>
      <c r="O94" s="56">
        <f>G94+I94</f>
        <v>129</v>
      </c>
      <c r="P94" s="71"/>
      <c r="Q94" s="34"/>
      <c r="R94" s="34"/>
      <c r="T94" s="1">
        <f t="shared" si="2"/>
        <v>205.43</v>
      </c>
      <c r="U94" s="1">
        <f t="shared" si="3"/>
        <v>129</v>
      </c>
    </row>
    <row r="95" spans="1:21" ht="12" customHeight="1">
      <c r="A95" s="7"/>
      <c r="B95" s="7"/>
      <c r="C95" s="7"/>
      <c r="D95" s="7"/>
      <c r="E95" s="7"/>
      <c r="F95" s="178" t="s">
        <v>10</v>
      </c>
      <c r="G95" s="178"/>
      <c r="H95" s="178" t="s">
        <v>16</v>
      </c>
      <c r="I95" s="178"/>
      <c r="J95" s="8"/>
      <c r="K95" s="8"/>
      <c r="L95" s="64"/>
      <c r="M95" s="64"/>
      <c r="N95" s="148" t="s">
        <v>278</v>
      </c>
      <c r="O95" s="148"/>
      <c r="P95" s="71"/>
      <c r="Q95" s="34"/>
      <c r="R95" s="34"/>
      <c r="T95" s="1" t="e">
        <f t="shared" si="2"/>
        <v>#VALUE!</v>
      </c>
      <c r="U95" s="1">
        <f t="shared" si="3"/>
        <v>0</v>
      </c>
    </row>
    <row r="96" spans="1:21" ht="12" customHeight="1">
      <c r="A96" s="7"/>
      <c r="B96" s="7"/>
      <c r="C96" s="7"/>
      <c r="D96" s="7"/>
      <c r="E96" s="7"/>
      <c r="F96" s="24">
        <v>94.52</v>
      </c>
      <c r="G96" s="24">
        <v>53</v>
      </c>
      <c r="H96" s="24">
        <v>97.84</v>
      </c>
      <c r="I96" s="24">
        <v>78</v>
      </c>
      <c r="J96" s="24"/>
      <c r="K96" s="24"/>
      <c r="L96" s="31"/>
      <c r="M96" s="31"/>
      <c r="N96" s="86">
        <f>F96+H96</f>
        <v>192.36</v>
      </c>
      <c r="O96" s="56">
        <f>G96+I96</f>
        <v>131</v>
      </c>
      <c r="P96" s="71"/>
      <c r="Q96" s="34"/>
      <c r="R96" s="34"/>
      <c r="T96" s="1">
        <f t="shared" si="2"/>
        <v>192.36</v>
      </c>
      <c r="U96" s="1">
        <f t="shared" si="3"/>
        <v>131</v>
      </c>
    </row>
    <row r="97" spans="1:21" ht="12" customHeight="1">
      <c r="A97" s="7"/>
      <c r="B97" s="7"/>
      <c r="C97" s="7"/>
      <c r="D97" s="7"/>
      <c r="E97" s="7"/>
      <c r="F97" s="178" t="s">
        <v>21</v>
      </c>
      <c r="G97" s="178"/>
      <c r="H97" s="178" t="s">
        <v>11</v>
      </c>
      <c r="I97" s="178"/>
      <c r="J97" s="8"/>
      <c r="K97" s="8"/>
      <c r="L97" s="64"/>
      <c r="M97" s="64"/>
      <c r="N97" s="148" t="s">
        <v>261</v>
      </c>
      <c r="O97" s="148"/>
      <c r="P97" s="71"/>
      <c r="Q97" s="34"/>
      <c r="R97" s="34"/>
      <c r="T97" s="1" t="e">
        <f t="shared" si="2"/>
        <v>#VALUE!</v>
      </c>
      <c r="U97" s="1">
        <f t="shared" si="3"/>
        <v>0</v>
      </c>
    </row>
    <row r="98" spans="1:21" ht="12" customHeight="1">
      <c r="A98" s="99"/>
      <c r="B98" s="99"/>
      <c r="C98" s="99"/>
      <c r="D98" s="99"/>
      <c r="E98" s="99"/>
      <c r="F98" s="15">
        <v>101.2</v>
      </c>
      <c r="G98" s="15">
        <v>54</v>
      </c>
      <c r="H98" s="15">
        <v>97.38</v>
      </c>
      <c r="I98" s="15">
        <v>56</v>
      </c>
      <c r="J98" s="100"/>
      <c r="K98" s="100"/>
      <c r="L98" s="101"/>
      <c r="M98" s="101"/>
      <c r="N98" s="86">
        <f>F98+H98</f>
        <v>198.57999999999998</v>
      </c>
      <c r="O98" s="56">
        <f>G98+I98</f>
        <v>110</v>
      </c>
      <c r="P98" s="102"/>
      <c r="Q98" s="103"/>
      <c r="R98" s="103"/>
      <c r="T98" s="1">
        <f t="shared" si="2"/>
        <v>198.57999999999998</v>
      </c>
      <c r="U98" s="1">
        <f t="shared" si="3"/>
        <v>110</v>
      </c>
    </row>
    <row r="99" spans="1:21" ht="14.25" customHeight="1">
      <c r="A99" s="21"/>
      <c r="B99" s="3" t="s">
        <v>260</v>
      </c>
      <c r="C99" s="21">
        <f>C11+C14+C19+C24+C27+C32+C41+C50+C57+C68+C77+C88</f>
        <v>140</v>
      </c>
      <c r="D99" s="21">
        <f>D11+D14+D19+D24+D27+D32+D41+D50+D57+D68+D77+D88</f>
        <v>54</v>
      </c>
      <c r="E99" s="21">
        <f>E11+E14+E19+E24+E27+E32+E41+E50+E57+E68+E77+E88</f>
        <v>23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>
        <f>P11+P14+P19+P24+P27+P32+P41+P50+P57+P68+P77+P88</f>
        <v>38</v>
      </c>
      <c r="Q99" s="21">
        <f>Q11+Q14+Q19+Q24+Q27+Q32+Q41+Q50+Q57+Q68+Q77+Q88</f>
        <v>39</v>
      </c>
      <c r="R99" s="21">
        <f>R11+R14+R19+R24+R27+R32+R41+R50+R57+R68+R77+R88</f>
        <v>101</v>
      </c>
      <c r="T99" s="1">
        <f t="shared" si="2"/>
        <v>0</v>
      </c>
      <c r="U99" s="1">
        <f t="shared" si="3"/>
        <v>0</v>
      </c>
    </row>
    <row r="100" spans="1:21" ht="14.25" customHeight="1">
      <c r="A100" s="26">
        <v>13</v>
      </c>
      <c r="B100" s="41" t="s">
        <v>213</v>
      </c>
      <c r="C100" s="51">
        <v>4</v>
      </c>
      <c r="D100" s="154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3"/>
      <c r="R100" s="51">
        <v>4</v>
      </c>
      <c r="T100" s="1">
        <f t="shared" si="2"/>
        <v>0</v>
      </c>
      <c r="U100" s="1">
        <f t="shared" si="3"/>
        <v>0</v>
      </c>
    </row>
    <row r="101" spans="1:21" ht="14.25" customHeight="1">
      <c r="A101" s="27">
        <v>14</v>
      </c>
      <c r="B101" s="105" t="s">
        <v>218</v>
      </c>
      <c r="C101" s="7">
        <v>6</v>
      </c>
      <c r="D101" s="164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6"/>
      <c r="R101" s="7">
        <v>6</v>
      </c>
      <c r="T101" s="1">
        <f t="shared" si="2"/>
        <v>0</v>
      </c>
      <c r="U101" s="1">
        <f t="shared" si="3"/>
        <v>0</v>
      </c>
    </row>
    <row r="102" spans="1:21" ht="14.25" customHeight="1">
      <c r="A102" s="27">
        <v>15</v>
      </c>
      <c r="B102" s="105" t="s">
        <v>220</v>
      </c>
      <c r="C102" s="7">
        <v>11</v>
      </c>
      <c r="D102" s="164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6"/>
      <c r="R102" s="7">
        <v>11</v>
      </c>
      <c r="T102" s="1">
        <f t="shared" si="2"/>
        <v>0</v>
      </c>
      <c r="U102" s="1">
        <f t="shared" si="3"/>
        <v>0</v>
      </c>
    </row>
    <row r="103" spans="1:21" ht="14.25" customHeight="1">
      <c r="A103" s="27">
        <v>16</v>
      </c>
      <c r="B103" s="105" t="s">
        <v>223</v>
      </c>
      <c r="C103" s="7">
        <v>7</v>
      </c>
      <c r="D103" s="164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6"/>
      <c r="R103" s="7">
        <v>7</v>
      </c>
      <c r="T103" s="1">
        <f t="shared" si="2"/>
        <v>0</v>
      </c>
      <c r="U103" s="1">
        <f t="shared" si="3"/>
        <v>0</v>
      </c>
    </row>
    <row r="104" spans="1:21" ht="14.25" customHeight="1">
      <c r="A104" s="27">
        <v>17</v>
      </c>
      <c r="B104" s="105" t="s">
        <v>226</v>
      </c>
      <c r="C104" s="7">
        <v>10</v>
      </c>
      <c r="D104" s="164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6"/>
      <c r="R104" s="7">
        <v>10</v>
      </c>
      <c r="T104" s="1">
        <f t="shared" si="2"/>
        <v>0</v>
      </c>
      <c r="U104" s="1">
        <f t="shared" si="3"/>
        <v>0</v>
      </c>
    </row>
    <row r="105" spans="1:21" ht="14.25" customHeight="1">
      <c r="A105" s="27">
        <v>18</v>
      </c>
      <c r="B105" s="105" t="s">
        <v>227</v>
      </c>
      <c r="C105" s="7">
        <v>12</v>
      </c>
      <c r="D105" s="164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6"/>
      <c r="R105" s="7">
        <v>12</v>
      </c>
      <c r="T105" s="1">
        <f t="shared" si="2"/>
        <v>0</v>
      </c>
      <c r="U105" s="1">
        <f t="shared" si="3"/>
        <v>0</v>
      </c>
    </row>
    <row r="106" spans="1:21" ht="14.25" customHeight="1">
      <c r="A106" s="27">
        <v>19</v>
      </c>
      <c r="B106" s="104" t="s">
        <v>239</v>
      </c>
      <c r="C106" s="12">
        <v>11</v>
      </c>
      <c r="D106" s="164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6"/>
      <c r="R106" s="12">
        <v>11</v>
      </c>
      <c r="T106" s="1">
        <f t="shared" si="2"/>
        <v>0</v>
      </c>
      <c r="U106" s="1">
        <f t="shared" si="3"/>
        <v>0</v>
      </c>
    </row>
    <row r="107" spans="1:21" ht="14.25" customHeight="1">
      <c r="A107" s="27">
        <v>20</v>
      </c>
      <c r="B107" s="104" t="s">
        <v>230</v>
      </c>
      <c r="C107" s="12">
        <v>8</v>
      </c>
      <c r="D107" s="164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6"/>
      <c r="R107" s="12">
        <v>8</v>
      </c>
      <c r="T107" s="1">
        <f t="shared" si="2"/>
        <v>0</v>
      </c>
      <c r="U107" s="1">
        <f t="shared" si="3"/>
        <v>0</v>
      </c>
    </row>
    <row r="108" spans="1:21" ht="14.25" customHeight="1">
      <c r="A108" s="27">
        <v>21</v>
      </c>
      <c r="B108" s="105" t="s">
        <v>231</v>
      </c>
      <c r="C108" s="7">
        <v>9</v>
      </c>
      <c r="D108" s="164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6"/>
      <c r="R108" s="7">
        <v>9</v>
      </c>
      <c r="T108" s="1">
        <f t="shared" si="2"/>
        <v>0</v>
      </c>
      <c r="U108" s="1">
        <f t="shared" si="3"/>
        <v>0</v>
      </c>
    </row>
    <row r="109" spans="1:21" ht="14.25" customHeight="1">
      <c r="A109" s="27">
        <v>22</v>
      </c>
      <c r="B109" s="105" t="s">
        <v>232</v>
      </c>
      <c r="C109" s="7">
        <v>7</v>
      </c>
      <c r="D109" s="164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6"/>
      <c r="R109" s="7">
        <v>7</v>
      </c>
      <c r="T109" s="1">
        <f t="shared" si="2"/>
        <v>0</v>
      </c>
      <c r="U109" s="1">
        <f t="shared" si="3"/>
        <v>0</v>
      </c>
    </row>
    <row r="110" spans="1:21" ht="14.25" customHeight="1">
      <c r="A110" s="27">
        <v>23</v>
      </c>
      <c r="B110" s="105" t="s">
        <v>233</v>
      </c>
      <c r="C110" s="7">
        <v>10</v>
      </c>
      <c r="D110" s="164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6"/>
      <c r="R110" s="7">
        <v>10</v>
      </c>
      <c r="T110" s="1">
        <f t="shared" si="2"/>
        <v>0</v>
      </c>
      <c r="U110" s="1">
        <f t="shared" si="3"/>
        <v>0</v>
      </c>
    </row>
    <row r="111" spans="1:21" ht="14.25" customHeight="1">
      <c r="A111" s="27">
        <v>24</v>
      </c>
      <c r="B111" s="105" t="s">
        <v>234</v>
      </c>
      <c r="C111" s="7">
        <v>6</v>
      </c>
      <c r="D111" s="164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6"/>
      <c r="R111" s="7">
        <v>6</v>
      </c>
      <c r="T111" s="1">
        <f t="shared" si="2"/>
        <v>0</v>
      </c>
      <c r="U111" s="1">
        <f t="shared" si="3"/>
        <v>0</v>
      </c>
    </row>
    <row r="112" spans="1:21" ht="14.25" customHeight="1">
      <c r="A112" s="27">
        <v>25</v>
      </c>
      <c r="B112" s="105" t="s">
        <v>235</v>
      </c>
      <c r="C112" s="7">
        <v>8</v>
      </c>
      <c r="D112" s="164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6"/>
      <c r="R112" s="7">
        <v>8</v>
      </c>
      <c r="T112" s="1">
        <f t="shared" si="2"/>
        <v>0</v>
      </c>
      <c r="U112" s="1">
        <f t="shared" si="3"/>
        <v>0</v>
      </c>
    </row>
    <row r="113" spans="1:21" ht="14.25" customHeight="1">
      <c r="A113" s="27">
        <v>26</v>
      </c>
      <c r="B113" s="105" t="s">
        <v>236</v>
      </c>
      <c r="C113" s="7">
        <v>11</v>
      </c>
      <c r="D113" s="164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6"/>
      <c r="R113" s="7">
        <v>11</v>
      </c>
      <c r="T113" s="1">
        <f t="shared" si="2"/>
        <v>0</v>
      </c>
      <c r="U113" s="1">
        <f t="shared" si="3"/>
        <v>0</v>
      </c>
    </row>
    <row r="114" spans="1:21" ht="14.25" customHeight="1">
      <c r="A114" s="27">
        <v>27</v>
      </c>
      <c r="B114" s="105" t="s">
        <v>237</v>
      </c>
      <c r="C114" s="7">
        <v>9</v>
      </c>
      <c r="D114" s="164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6"/>
      <c r="R114" s="7">
        <v>9</v>
      </c>
      <c r="T114" s="1">
        <f t="shared" si="2"/>
        <v>0</v>
      </c>
      <c r="U114" s="1">
        <f t="shared" si="3"/>
        <v>0</v>
      </c>
    </row>
    <row r="115" spans="1:21" ht="14.25" customHeight="1">
      <c r="A115" s="52">
        <v>28</v>
      </c>
      <c r="B115" s="134" t="s">
        <v>238</v>
      </c>
      <c r="C115" s="42">
        <v>7</v>
      </c>
      <c r="D115" s="164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6"/>
      <c r="R115" s="42">
        <v>7</v>
      </c>
      <c r="T115" s="1">
        <f t="shared" si="2"/>
        <v>0</v>
      </c>
      <c r="U115" s="1">
        <f t="shared" si="3"/>
        <v>0</v>
      </c>
    </row>
    <row r="116" spans="1:21" s="60" customFormat="1" ht="14.25" customHeight="1">
      <c r="A116" s="38"/>
      <c r="B116" s="138" t="s">
        <v>306</v>
      </c>
      <c r="C116" s="38">
        <f>SUM(C99:C115)</f>
        <v>276</v>
      </c>
      <c r="D116" s="38">
        <f>SUM(D99:D115)</f>
        <v>54</v>
      </c>
      <c r="E116" s="38">
        <f>SUM(E99:E115)</f>
        <v>23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>
        <f>SUM(P99:P115)</f>
        <v>38</v>
      </c>
      <c r="Q116" s="38">
        <f>SUM(Q99:Q115)</f>
        <v>39</v>
      </c>
      <c r="R116" s="38">
        <f>SUM(R99:R115)</f>
        <v>237</v>
      </c>
      <c r="T116" s="1">
        <f t="shared" si="2"/>
        <v>0</v>
      </c>
      <c r="U116" s="1">
        <f t="shared" si="3"/>
        <v>0</v>
      </c>
    </row>
  </sheetData>
  <sheetProtection/>
  <mergeCells count="192">
    <mergeCell ref="A2:C2"/>
    <mergeCell ref="A3:B3"/>
    <mergeCell ref="D100:Q115"/>
    <mergeCell ref="B5:Q5"/>
    <mergeCell ref="O7:P7"/>
    <mergeCell ref="A8:A10"/>
    <mergeCell ref="B8:B10"/>
    <mergeCell ref="C8:C10"/>
    <mergeCell ref="D8:E9"/>
    <mergeCell ref="F8:M9"/>
    <mergeCell ref="N8:O9"/>
    <mergeCell ref="P8:P10"/>
    <mergeCell ref="F12:G12"/>
    <mergeCell ref="H12:I12"/>
    <mergeCell ref="N12:O12"/>
    <mergeCell ref="Q8:R9"/>
    <mergeCell ref="F11:G11"/>
    <mergeCell ref="H11:I11"/>
    <mergeCell ref="J11:K11"/>
    <mergeCell ref="L11:M11"/>
    <mergeCell ref="N11:O11"/>
    <mergeCell ref="F20:G20"/>
    <mergeCell ref="H20:I20"/>
    <mergeCell ref="N20:O20"/>
    <mergeCell ref="F15:G15"/>
    <mergeCell ref="H15:I15"/>
    <mergeCell ref="N15:O15"/>
    <mergeCell ref="F17:G17"/>
    <mergeCell ref="H17:I17"/>
    <mergeCell ref="N17:O17"/>
    <mergeCell ref="F22:G22"/>
    <mergeCell ref="H22:I22"/>
    <mergeCell ref="N22:O22"/>
    <mergeCell ref="F25:G25"/>
    <mergeCell ref="H25:I25"/>
    <mergeCell ref="N25:O25"/>
    <mergeCell ref="J24:K24"/>
    <mergeCell ref="L24:M24"/>
    <mergeCell ref="F24:G24"/>
    <mergeCell ref="H24:I24"/>
    <mergeCell ref="F28:G28"/>
    <mergeCell ref="H28:I28"/>
    <mergeCell ref="N28:O28"/>
    <mergeCell ref="F30:G30"/>
    <mergeCell ref="H30:I30"/>
    <mergeCell ref="N30:O30"/>
    <mergeCell ref="N24:O24"/>
    <mergeCell ref="J27:K27"/>
    <mergeCell ref="L27:M27"/>
    <mergeCell ref="F33:G33"/>
    <mergeCell ref="H33:I33"/>
    <mergeCell ref="N33:O33"/>
    <mergeCell ref="F35:G35"/>
    <mergeCell ref="H35:I35"/>
    <mergeCell ref="N35:O35"/>
    <mergeCell ref="F37:G37"/>
    <mergeCell ref="H37:I37"/>
    <mergeCell ref="N37:O37"/>
    <mergeCell ref="F39:G39"/>
    <mergeCell ref="H39:I39"/>
    <mergeCell ref="N39:O39"/>
    <mergeCell ref="F42:G42"/>
    <mergeCell ref="H42:I42"/>
    <mergeCell ref="N42:O42"/>
    <mergeCell ref="F44:G44"/>
    <mergeCell ref="H44:I44"/>
    <mergeCell ref="N44:O44"/>
    <mergeCell ref="F46:G46"/>
    <mergeCell ref="H46:I46"/>
    <mergeCell ref="N46:O46"/>
    <mergeCell ref="F48:G48"/>
    <mergeCell ref="H48:I48"/>
    <mergeCell ref="N48:O48"/>
    <mergeCell ref="F51:G51"/>
    <mergeCell ref="H51:I51"/>
    <mergeCell ref="N51:O51"/>
    <mergeCell ref="F53:G53"/>
    <mergeCell ref="H53:I53"/>
    <mergeCell ref="N53:O53"/>
    <mergeCell ref="F55:G55"/>
    <mergeCell ref="H55:I55"/>
    <mergeCell ref="N55:O55"/>
    <mergeCell ref="F58:G58"/>
    <mergeCell ref="H58:I58"/>
    <mergeCell ref="N58:O58"/>
    <mergeCell ref="F60:G60"/>
    <mergeCell ref="H60:I60"/>
    <mergeCell ref="N60:O60"/>
    <mergeCell ref="F62:G62"/>
    <mergeCell ref="H62:I62"/>
    <mergeCell ref="N62:O62"/>
    <mergeCell ref="F64:G64"/>
    <mergeCell ref="H64:I64"/>
    <mergeCell ref="N64:O64"/>
    <mergeCell ref="F66:G66"/>
    <mergeCell ref="H66:I66"/>
    <mergeCell ref="N66:O66"/>
    <mergeCell ref="F69:G69"/>
    <mergeCell ref="H69:I69"/>
    <mergeCell ref="N69:O69"/>
    <mergeCell ref="F71:G71"/>
    <mergeCell ref="H71:I71"/>
    <mergeCell ref="N71:O71"/>
    <mergeCell ref="F73:G73"/>
    <mergeCell ref="H73:I73"/>
    <mergeCell ref="N73:O73"/>
    <mergeCell ref="F75:G75"/>
    <mergeCell ref="H75:I75"/>
    <mergeCell ref="N75:O75"/>
    <mergeCell ref="F82:G82"/>
    <mergeCell ref="H82:I82"/>
    <mergeCell ref="N82:O82"/>
    <mergeCell ref="F80:G80"/>
    <mergeCell ref="H80:I80"/>
    <mergeCell ref="J80:K80"/>
    <mergeCell ref="N80:O80"/>
    <mergeCell ref="F89:G89"/>
    <mergeCell ref="H89:I89"/>
    <mergeCell ref="N89:O89"/>
    <mergeCell ref="F91:G91"/>
    <mergeCell ref="H91:I91"/>
    <mergeCell ref="N91:O91"/>
    <mergeCell ref="F97:G97"/>
    <mergeCell ref="H97:I97"/>
    <mergeCell ref="N97:O97"/>
    <mergeCell ref="A6:R6"/>
    <mergeCell ref="F93:G93"/>
    <mergeCell ref="H93:I93"/>
    <mergeCell ref="N93:O93"/>
    <mergeCell ref="F95:G95"/>
    <mergeCell ref="H95:I95"/>
    <mergeCell ref="N95:O95"/>
    <mergeCell ref="N14:O14"/>
    <mergeCell ref="J19:K19"/>
    <mergeCell ref="L19:M19"/>
    <mergeCell ref="N19:O19"/>
    <mergeCell ref="F14:G14"/>
    <mergeCell ref="H14:I14"/>
    <mergeCell ref="J14:K14"/>
    <mergeCell ref="L14:M14"/>
    <mergeCell ref="H19:I19"/>
    <mergeCell ref="F19:G19"/>
    <mergeCell ref="N27:O27"/>
    <mergeCell ref="F27:G27"/>
    <mergeCell ref="H27:I27"/>
    <mergeCell ref="N32:O32"/>
    <mergeCell ref="J41:K41"/>
    <mergeCell ref="L41:M41"/>
    <mergeCell ref="N41:O41"/>
    <mergeCell ref="J32:K32"/>
    <mergeCell ref="L32:M32"/>
    <mergeCell ref="F32:G32"/>
    <mergeCell ref="H32:I32"/>
    <mergeCell ref="F41:G41"/>
    <mergeCell ref="H41:I41"/>
    <mergeCell ref="N50:O50"/>
    <mergeCell ref="F57:G57"/>
    <mergeCell ref="H57:I57"/>
    <mergeCell ref="J57:K57"/>
    <mergeCell ref="L57:M57"/>
    <mergeCell ref="N57:O57"/>
    <mergeCell ref="F50:G50"/>
    <mergeCell ref="N86:O86"/>
    <mergeCell ref="H50:I50"/>
    <mergeCell ref="J50:K50"/>
    <mergeCell ref="L50:M50"/>
    <mergeCell ref="N68:O68"/>
    <mergeCell ref="F77:G77"/>
    <mergeCell ref="H77:I77"/>
    <mergeCell ref="J77:K77"/>
    <mergeCell ref="L77:M77"/>
    <mergeCell ref="N77:O77"/>
    <mergeCell ref="H84:I84"/>
    <mergeCell ref="H78:I78"/>
    <mergeCell ref="N78:O78"/>
    <mergeCell ref="N88:O88"/>
    <mergeCell ref="F88:G88"/>
    <mergeCell ref="H88:I88"/>
    <mergeCell ref="J88:K88"/>
    <mergeCell ref="L88:M88"/>
    <mergeCell ref="F86:G86"/>
    <mergeCell ref="H86:I86"/>
    <mergeCell ref="Q1:R1"/>
    <mergeCell ref="D2:R2"/>
    <mergeCell ref="D3:R3"/>
    <mergeCell ref="N84:O84"/>
    <mergeCell ref="F78:G78"/>
    <mergeCell ref="F68:G68"/>
    <mergeCell ref="H68:I68"/>
    <mergeCell ref="J68:K68"/>
    <mergeCell ref="L68:M68"/>
    <mergeCell ref="F84:G84"/>
  </mergeCells>
  <printOptions horizontalCentered="1"/>
  <pageMargins left="0" right="0" top="0.5118110236220472" bottom="0.46" header="0.5118110236220472" footer="0.22"/>
  <pageSetup firstPageNumber="27" useFirstPageNumber="1"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2019-07-16T03:18:19Z</cp:lastPrinted>
  <dcterms:created xsi:type="dcterms:W3CDTF">2018-06-11T06:20:47Z</dcterms:created>
  <dcterms:modified xsi:type="dcterms:W3CDTF">2019-07-16T03:18:28Z</dcterms:modified>
  <cp:category/>
  <cp:version/>
  <cp:contentType/>
  <cp:contentStatus/>
</cp:coreProperties>
</file>